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240" yWindow="75" windowWidth="11580" windowHeight="6285" activeTab="0"/>
  </bookViews>
  <sheets>
    <sheet name="Menu" sheetId="1" r:id="rId1"/>
    <sheet name="Exploiter" sheetId="2" r:id="rId2"/>
    <sheet name="Tracer" sheetId="3" r:id="rId3"/>
    <sheet name="Feuil2" sheetId="4" state="hidden" r:id="rId4"/>
  </sheets>
  <definedNames>
    <definedName name="a">'Tracer'!$H$2</definedName>
    <definedName name="B">'Tracer'!$F$12</definedName>
    <definedName name="moi">'Tracer'!$H$12</definedName>
    <definedName name="Z_CD5D836F_DA9F_11D4_80E2_B1E952081238_.wvu.Cols" localSheetId="3" hidden="1">'Feuil2'!$B:$B</definedName>
    <definedName name="Z_CD5D836F_DA9F_11D4_80E2_B1E952081238_.wvu.Cols" localSheetId="2" hidden="1">'Tracer'!$B:$B</definedName>
  </definedNames>
  <calcPr fullCalcOnLoad="1"/>
</workbook>
</file>

<file path=xl/comments3.xml><?xml version="1.0" encoding="utf-8"?>
<comments xmlns="http://schemas.openxmlformats.org/spreadsheetml/2006/main">
  <authors>
    <author>MENTRARD</author>
    <author>Un utilisateur satisfait de Microsoft Office</author>
  </authors>
  <commentList>
    <comment ref="H2" authorId="0">
      <text>
        <r>
          <rPr>
            <sz val="8"/>
            <rFont val="Tahoma"/>
            <family val="2"/>
          </rPr>
          <t xml:space="preserve">Entrez une valeur au clavier
</t>
        </r>
      </text>
    </comment>
    <comment ref="C2072" authorId="1">
      <text>
        <r>
          <rPr>
            <sz val="8"/>
            <rFont val="Tahoma"/>
            <family val="0"/>
          </rPr>
          <t xml:space="preserve">Entrez vos valeurs de x
</t>
        </r>
      </text>
    </comment>
    <comment ref="F12" authorId="1">
      <text>
        <r>
          <rPr>
            <sz val="8"/>
            <rFont val="Tahoma"/>
            <family val="0"/>
          </rPr>
          <t xml:space="preserve">Entrez la valeur au clavier
</t>
        </r>
      </text>
    </comment>
    <comment ref="H12" authorId="0">
      <text>
        <r>
          <rPr>
            <sz val="8"/>
            <rFont val="Tahoma"/>
            <family val="2"/>
          </rPr>
          <t>Entrez une valeur au clavier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<sst xmlns="http://schemas.openxmlformats.org/spreadsheetml/2006/main" count="56" uniqueCount="31">
  <si>
    <t>a =</t>
  </si>
  <si>
    <t>y =</t>
  </si>
  <si>
    <t>b=</t>
  </si>
  <si>
    <t xml:space="preserve">  +</t>
  </si>
  <si>
    <t xml:space="preserve">   </t>
  </si>
  <si>
    <t>c=</t>
  </si>
  <si>
    <t xml:space="preserve">  Valeur de b :</t>
  </si>
  <si>
    <t xml:space="preserve">             Valeur de c:</t>
  </si>
  <si>
    <t>t</t>
  </si>
  <si>
    <t>t²</t>
  </si>
  <si>
    <t>m/s²</t>
  </si>
  <si>
    <t>Valeur de l'accélération</t>
  </si>
  <si>
    <t>t (s)</t>
  </si>
  <si>
    <t>e (m)</t>
  </si>
  <si>
    <t>v</t>
  </si>
  <si>
    <t>Mouvement  Rectiligne Uniformément Accéléré</t>
  </si>
  <si>
    <t>e =1/2 at²</t>
  </si>
  <si>
    <t>v = at</t>
  </si>
  <si>
    <t>a=</t>
  </si>
  <si>
    <t>Tableau de valeurs</t>
  </si>
  <si>
    <t>Entrez vos valeurs</t>
  </si>
  <si>
    <t>MOUVEMENT RECTILIGNE UNIFORMEMENT ACCELERE</t>
  </si>
  <si>
    <t>Calcul de l'accélération</t>
  </si>
  <si>
    <t>Equations du mouvement</t>
  </si>
  <si>
    <t>e=</t>
  </si>
  <si>
    <t>v=</t>
  </si>
  <si>
    <t>Représentations graphiques</t>
  </si>
  <si>
    <t>e =1/2 at²               v = at</t>
  </si>
  <si>
    <t>Optimisé en 800x600</t>
  </si>
  <si>
    <t>Daniel MENTRARD</t>
  </si>
  <si>
    <t>Mouvement  Rectiligne Uniformément Accéléré              (sans vitesse initiale)</t>
  </si>
</sst>
</file>

<file path=xl/styles.xml><?xml version="1.0" encoding="utf-8"?>
<styleSheet xmlns="http://schemas.openxmlformats.org/spreadsheetml/2006/main">
  <numFmts count="2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[Red][&lt;0]_-0.0;"/>
    <numFmt numFmtId="171" formatCode="[Red][&gt;0]_+;"/>
    <numFmt numFmtId="172" formatCode="_-* #,##0\P_-;\-* #,##0\ &quot;F&quot;_-;_-* &quot;-&quot;\ &quot;F&quot;_-;_-@_-"/>
    <numFmt numFmtId="173" formatCode="_-* #,##0\P_-;\-* #,##0\P_-;_-* &quot;-&quot;\P_-;_-@_-"/>
    <numFmt numFmtId="174" formatCode="_-* #,##0\P_-;\-* #,##0_-;_-* &quot;-&quot;\P_-;_-@_-"/>
    <numFmt numFmtId="175" formatCode="_-* #,##0\P_-;\-* #,##0_-;_-* &quot;-&quot;_-;_-@_-"/>
  </numFmts>
  <fonts count="38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6"/>
      <color indexed="10"/>
      <name val="Arial"/>
      <family val="2"/>
    </font>
    <font>
      <sz val="10"/>
      <color indexed="57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b/>
      <sz val="12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0"/>
      <name val="Arial"/>
      <family val="2"/>
    </font>
    <font>
      <b/>
      <sz val="10"/>
      <color indexed="17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51"/>
      <name val="Arial"/>
      <family val="2"/>
    </font>
    <font>
      <b/>
      <sz val="12"/>
      <color indexed="51"/>
      <name val="Arial"/>
      <family val="2"/>
    </font>
    <font>
      <sz val="9"/>
      <name val="Arial"/>
      <family val="0"/>
    </font>
    <font>
      <sz val="9.5"/>
      <name val="Arial"/>
      <family val="0"/>
    </font>
    <font>
      <sz val="12"/>
      <name val="Arial"/>
      <family val="0"/>
    </font>
    <font>
      <b/>
      <sz val="8.75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51"/>
      <name val="Arial"/>
      <family val="2"/>
    </font>
    <font>
      <sz val="10"/>
      <color indexed="22"/>
      <name val="Arial"/>
      <family val="2"/>
    </font>
    <font>
      <b/>
      <sz val="14"/>
      <color indexed="51"/>
      <name val="Arial"/>
      <family val="2"/>
    </font>
    <font>
      <b/>
      <sz val="15.25"/>
      <name val="Arial"/>
      <family val="2"/>
    </font>
    <font>
      <b/>
      <sz val="10.5"/>
      <name val="Arial"/>
      <family val="2"/>
    </font>
    <font>
      <b/>
      <sz val="11.75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5" fillId="3" borderId="0" xfId="0" applyFont="1" applyFill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Continuous"/>
    </xf>
    <xf numFmtId="0" fontId="0" fillId="3" borderId="0" xfId="0" applyFill="1" applyAlignment="1">
      <alignment horizontal="center"/>
    </xf>
    <xf numFmtId="0" fontId="5" fillId="3" borderId="0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9" fillId="3" borderId="1" xfId="0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right"/>
    </xf>
    <xf numFmtId="0" fontId="10" fillId="3" borderId="5" xfId="0" applyFont="1" applyFill="1" applyBorder="1" applyAlignment="1">
      <alignment/>
    </xf>
    <xf numFmtId="0" fontId="8" fillId="3" borderId="5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9" fillId="3" borderId="5" xfId="0" applyFont="1" applyFill="1" applyBorder="1" applyAlignment="1">
      <alignment horizontal="center"/>
    </xf>
    <xf numFmtId="0" fontId="9" fillId="3" borderId="6" xfId="0" applyNumberFormat="1" applyFont="1" applyFill="1" applyBorder="1" applyAlignment="1">
      <alignment horizontal="left"/>
    </xf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left"/>
    </xf>
    <xf numFmtId="164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/>
    </xf>
    <xf numFmtId="164" fontId="13" fillId="3" borderId="0" xfId="0" applyNumberFormat="1" applyFont="1" applyFill="1" applyAlignment="1">
      <alignment horizontal="center"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4" fillId="4" borderId="0" xfId="0" applyFont="1" applyFill="1" applyAlignment="1">
      <alignment/>
    </xf>
    <xf numFmtId="0" fontId="4" fillId="4" borderId="0" xfId="0" applyFont="1" applyFill="1" applyAlignment="1" applyProtection="1">
      <alignment horizontal="center"/>
      <protection hidden="1"/>
    </xf>
    <xf numFmtId="0" fontId="4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5" fillId="3" borderId="5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12" fontId="8" fillId="2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1" fillId="2" borderId="6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6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hidden="1"/>
    </xf>
    <xf numFmtId="0" fontId="11" fillId="2" borderId="7" xfId="0" applyFont="1" applyFill="1" applyBorder="1" applyAlignment="1" applyProtection="1">
      <alignment horizontal="center"/>
      <protection locked="0"/>
    </xf>
    <xf numFmtId="0" fontId="0" fillId="6" borderId="1" xfId="0" applyFill="1" applyBorder="1" applyAlignment="1">
      <alignment horizontal="center"/>
    </xf>
    <xf numFmtId="0" fontId="11" fillId="2" borderId="1" xfId="0" applyFont="1" applyFill="1" applyBorder="1" applyAlignment="1" applyProtection="1">
      <alignment horizontal="center"/>
      <protection locked="0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1" fillId="7" borderId="12" xfId="0" applyFont="1" applyFill="1" applyBorder="1" applyAlignment="1">
      <alignment horizontal="center"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0" fontId="1" fillId="7" borderId="0" xfId="0" applyFont="1" applyFill="1" applyBorder="1" applyAlignment="1">
      <alignment horizontal="right" vertical="center"/>
    </xf>
    <xf numFmtId="0" fontId="4" fillId="7" borderId="0" xfId="0" applyFont="1" applyFill="1" applyAlignment="1">
      <alignment/>
    </xf>
    <xf numFmtId="0" fontId="17" fillId="4" borderId="15" xfId="0" applyFont="1" applyFill="1" applyBorder="1" applyAlignment="1">
      <alignment/>
    </xf>
    <xf numFmtId="0" fontId="17" fillId="4" borderId="15" xfId="0" applyFont="1" applyFill="1" applyBorder="1" applyAlignment="1">
      <alignment vertical="center"/>
    </xf>
    <xf numFmtId="0" fontId="1" fillId="2" borderId="8" xfId="0" applyNumberFormat="1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>
      <alignment/>
    </xf>
    <xf numFmtId="0" fontId="0" fillId="5" borderId="1" xfId="0" applyFill="1" applyBorder="1" applyAlignment="1">
      <alignment/>
    </xf>
    <xf numFmtId="0" fontId="5" fillId="7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0" fillId="5" borderId="3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16" xfId="0" applyFill="1" applyBorder="1" applyAlignment="1">
      <alignment/>
    </xf>
    <xf numFmtId="0" fontId="0" fillId="7" borderId="0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8" xfId="0" applyFill="1" applyBorder="1" applyAlignment="1">
      <alignment/>
    </xf>
    <xf numFmtId="0" fontId="0" fillId="8" borderId="0" xfId="0" applyFill="1" applyAlignment="1">
      <alignment/>
    </xf>
    <xf numFmtId="0" fontId="0" fillId="8" borderId="0" xfId="0" applyFill="1" applyBorder="1" applyAlignment="1">
      <alignment/>
    </xf>
    <xf numFmtId="0" fontId="5" fillId="2" borderId="8" xfId="0" applyFont="1" applyFill="1" applyBorder="1" applyAlignment="1">
      <alignment horizontal="right"/>
    </xf>
    <xf numFmtId="2" fontId="1" fillId="2" borderId="5" xfId="0" applyNumberFormat="1" applyFont="1" applyFill="1" applyBorder="1" applyAlignment="1">
      <alignment horizontal="left"/>
    </xf>
    <xf numFmtId="0" fontId="6" fillId="2" borderId="2" xfId="0" applyFont="1" applyFill="1" applyBorder="1" applyAlignment="1">
      <alignment horizontal="right"/>
    </xf>
    <xf numFmtId="0" fontId="6" fillId="2" borderId="17" xfId="0" applyFont="1" applyFill="1" applyBorder="1" applyAlignment="1">
      <alignment horizontal="left"/>
    </xf>
    <xf numFmtId="0" fontId="16" fillId="2" borderId="4" xfId="0" applyFont="1" applyFill="1" applyBorder="1" applyAlignment="1">
      <alignment horizontal="right"/>
    </xf>
    <xf numFmtId="2" fontId="16" fillId="2" borderId="16" xfId="0" applyNumberFormat="1" applyFont="1" applyFill="1" applyBorder="1" applyAlignment="1">
      <alignment horizontal="center"/>
    </xf>
    <xf numFmtId="0" fontId="16" fillId="2" borderId="18" xfId="0" applyFont="1" applyFill="1" applyBorder="1" applyAlignment="1">
      <alignment/>
    </xf>
    <xf numFmtId="0" fontId="23" fillId="3" borderId="0" xfId="0" applyFont="1" applyFill="1" applyAlignment="1">
      <alignment/>
    </xf>
    <xf numFmtId="0" fontId="24" fillId="3" borderId="0" xfId="0" applyFont="1" applyFill="1" applyAlignment="1">
      <alignment horizontal="center"/>
    </xf>
    <xf numFmtId="0" fontId="24" fillId="3" borderId="0" xfId="0" applyFont="1" applyFill="1" applyAlignment="1">
      <alignment/>
    </xf>
    <xf numFmtId="0" fontId="17" fillId="3" borderId="0" xfId="0" applyFont="1" applyFill="1" applyAlignment="1">
      <alignment/>
    </xf>
    <xf numFmtId="0" fontId="17" fillId="3" borderId="0" xfId="0" applyFont="1" applyFill="1" applyAlignment="1">
      <alignment horizontal="center"/>
    </xf>
    <xf numFmtId="0" fontId="25" fillId="7" borderId="3" xfId="0" applyFont="1" applyFill="1" applyBorder="1" applyAlignment="1">
      <alignment/>
    </xf>
    <xf numFmtId="0" fontId="25" fillId="7" borderId="0" xfId="0" applyFont="1" applyFill="1" applyBorder="1" applyAlignment="1">
      <alignment/>
    </xf>
    <xf numFmtId="0" fontId="25" fillId="7" borderId="16" xfId="0" applyFont="1" applyFill="1" applyBorder="1" applyAlignment="1">
      <alignment/>
    </xf>
    <xf numFmtId="0" fontId="25" fillId="7" borderId="17" xfId="0" applyFont="1" applyFill="1" applyBorder="1" applyAlignment="1">
      <alignment/>
    </xf>
    <xf numFmtId="0" fontId="25" fillId="8" borderId="0" xfId="0" applyFont="1" applyFill="1" applyBorder="1" applyAlignment="1">
      <alignment/>
    </xf>
    <xf numFmtId="0" fontId="25" fillId="7" borderId="10" xfId="0" applyFont="1" applyFill="1" applyBorder="1" applyAlignment="1">
      <alignment/>
    </xf>
    <xf numFmtId="0" fontId="25" fillId="7" borderId="18" xfId="0" applyFont="1" applyFill="1" applyBorder="1" applyAlignment="1">
      <alignment/>
    </xf>
    <xf numFmtId="0" fontId="26" fillId="4" borderId="15" xfId="0" applyFont="1" applyFill="1" applyBorder="1" applyAlignment="1">
      <alignment vertical="top"/>
    </xf>
    <xf numFmtId="0" fontId="3" fillId="7" borderId="0" xfId="0" applyFont="1" applyFill="1" applyBorder="1" applyAlignment="1">
      <alignment/>
    </xf>
    <xf numFmtId="0" fontId="34" fillId="3" borderId="0" xfId="0" applyFont="1" applyFill="1" applyBorder="1" applyAlignment="1">
      <alignment horizontal="left"/>
    </xf>
    <xf numFmtId="0" fontId="33" fillId="3" borderId="0" xfId="0" applyFont="1" applyFill="1" applyBorder="1" applyAlignment="1">
      <alignment/>
    </xf>
    <xf numFmtId="0" fontId="33" fillId="3" borderId="0" xfId="0" applyFont="1" applyFill="1" applyBorder="1" applyAlignment="1">
      <alignment horizontal="center"/>
    </xf>
    <xf numFmtId="164" fontId="33" fillId="3" borderId="0" xfId="0" applyNumberFormat="1" applyFont="1" applyFill="1" applyBorder="1" applyAlignment="1">
      <alignment horizontal="center"/>
    </xf>
    <xf numFmtId="164" fontId="33" fillId="3" borderId="0" xfId="0" applyNumberFormat="1" applyFont="1" applyFill="1" applyBorder="1" applyAlignment="1">
      <alignment/>
    </xf>
    <xf numFmtId="164" fontId="34" fillId="3" borderId="0" xfId="0" applyNumberFormat="1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Continuous"/>
    </xf>
    <xf numFmtId="0" fontId="34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right"/>
    </xf>
    <xf numFmtId="12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>
      <alignment horizontal="center"/>
    </xf>
    <xf numFmtId="0" fontId="9" fillId="3" borderId="0" xfId="0" applyNumberFormat="1" applyFont="1" applyFill="1" applyBorder="1" applyAlignment="1">
      <alignment horizontal="left"/>
    </xf>
    <xf numFmtId="0" fontId="1" fillId="7" borderId="0" xfId="0" applyFont="1" applyFill="1" applyBorder="1" applyAlignment="1">
      <alignment horizontal="center"/>
    </xf>
    <xf numFmtId="0" fontId="32" fillId="2" borderId="18" xfId="0" applyFont="1" applyFill="1" applyBorder="1" applyAlignment="1">
      <alignment/>
    </xf>
    <xf numFmtId="0" fontId="17" fillId="4" borderId="0" xfId="0" applyFont="1" applyFill="1" applyBorder="1" applyAlignment="1">
      <alignment/>
    </xf>
    <xf numFmtId="0" fontId="32" fillId="2" borderId="19" xfId="0" applyNumberFormat="1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>
      <alignment horizontal="right"/>
    </xf>
    <xf numFmtId="0" fontId="31" fillId="2" borderId="21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0" fillId="9" borderId="0" xfId="0" applyFill="1" applyBorder="1" applyAlignment="1">
      <alignment/>
    </xf>
    <xf numFmtId="0" fontId="0" fillId="9" borderId="0" xfId="0" applyFill="1" applyAlignment="1">
      <alignment/>
    </xf>
    <xf numFmtId="0" fontId="25" fillId="9" borderId="3" xfId="0" applyFont="1" applyFill="1" applyBorder="1" applyAlignment="1">
      <alignment/>
    </xf>
    <xf numFmtId="0" fontId="25" fillId="9" borderId="0" xfId="0" applyFont="1" applyFill="1" applyBorder="1" applyAlignment="1">
      <alignment/>
    </xf>
    <xf numFmtId="2" fontId="6" fillId="2" borderId="3" xfId="0" applyNumberFormat="1" applyFont="1" applyFill="1" applyBorder="1" applyAlignment="1">
      <alignment horizontal="center"/>
    </xf>
    <xf numFmtId="0" fontId="36" fillId="4" borderId="0" xfId="0" applyFont="1" applyFill="1" applyAlignment="1">
      <alignment horizontal="right"/>
    </xf>
    <xf numFmtId="0" fontId="37" fillId="4" borderId="0" xfId="0" applyFont="1" applyFill="1" applyAlignment="1">
      <alignment horizontal="center"/>
    </xf>
    <xf numFmtId="0" fontId="35" fillId="4" borderId="0" xfId="0" applyFont="1" applyFill="1" applyAlignment="1">
      <alignment horizontal="center" vertical="top"/>
    </xf>
    <xf numFmtId="0" fontId="24" fillId="3" borderId="0" xfId="0" applyFont="1" applyFill="1" applyAlignment="1">
      <alignment horizontal="center"/>
    </xf>
    <xf numFmtId="0" fontId="0" fillId="5" borderId="5" xfId="0" applyFill="1" applyBorder="1" applyAlignment="1">
      <alignment horizontal="center"/>
    </xf>
    <xf numFmtId="0" fontId="23" fillId="5" borderId="2" xfId="0" applyFont="1" applyFill="1" applyBorder="1" applyAlignment="1">
      <alignment horizontal="left"/>
    </xf>
    <xf numFmtId="0" fontId="23" fillId="5" borderId="3" xfId="0" applyFont="1" applyFill="1" applyBorder="1" applyAlignment="1">
      <alignment horizontal="left"/>
    </xf>
    <xf numFmtId="0" fontId="23" fillId="7" borderId="3" xfId="0" applyFont="1" applyFill="1" applyBorder="1" applyAlignment="1">
      <alignment horizontal="left"/>
    </xf>
    <xf numFmtId="0" fontId="26" fillId="4" borderId="0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5" xfId="0" applyNumberFormat="1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top" wrapText="1"/>
    </xf>
    <xf numFmtId="0" fontId="18" fillId="4" borderId="15" xfId="0" applyFont="1" applyFill="1" applyBorder="1" applyAlignment="1">
      <alignment horizontal="center" vertical="top" wrapText="1"/>
    </xf>
    <xf numFmtId="0" fontId="26" fillId="4" borderId="15" xfId="0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25"/>
          <c:w val="0.96975"/>
          <c:h val="0.9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Exploiter!$D$5</c:f>
              <c:strCache>
                <c:ptCount val="1"/>
                <c:pt idx="0">
                  <c:v>e (m)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1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Exploiter!$E$4:$O$4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Exploiter!$E$5:$O$5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7467099"/>
        <c:axId val="95028"/>
      </c:scatterChart>
      <c:valAx>
        <c:axId val="746709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>
            <c:manualLayout>
              <c:xMode val="factor"/>
              <c:yMode val="factor"/>
              <c:x val="0.03575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95028"/>
        <c:crosses val="autoZero"/>
        <c:crossBetween val="midCat"/>
        <c:dispUnits/>
      </c:valAx>
      <c:valAx>
        <c:axId val="950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e(m)</a:t>
                </a:r>
              </a:p>
            </c:rich>
          </c:tx>
          <c:layout>
            <c:manualLayout>
              <c:xMode val="factor"/>
              <c:yMode val="factor"/>
              <c:x val="0.0457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74670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v(m/s)</a:t>
            </a:r>
          </a:p>
        </c:rich>
      </c:tx>
      <c:layout>
        <c:manualLayout>
          <c:xMode val="factor"/>
          <c:yMode val="factor"/>
          <c:x val="-0.405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25"/>
          <c:w val="1"/>
          <c:h val="0.92675"/>
        </c:manualLayout>
      </c:layout>
      <c:scatterChart>
        <c:scatterStyle val="smooth"/>
        <c:varyColors val="0"/>
        <c:ser>
          <c:idx val="0"/>
          <c:order val="0"/>
          <c:tx>
            <c:strRef>
              <c:f>Exploiter!$B$72</c:f>
              <c:strCache>
                <c:ptCount val="1"/>
                <c:pt idx="0">
                  <c:v>v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Exploiter!$C$71:$M$71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Exploiter!$C$72:$M$72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855253"/>
        <c:axId val="7697278"/>
      </c:scatterChart>
      <c:valAx>
        <c:axId val="855253"/>
        <c:scaling>
          <c:orientation val="minMax"/>
          <c:max val="1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7697278"/>
        <c:crosses val="autoZero"/>
        <c:crossBetween val="midCat"/>
        <c:dispUnits/>
      </c:valAx>
      <c:valAx>
        <c:axId val="76972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85525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5"/>
          <c:w val="0.9445"/>
          <c:h val="0.951"/>
        </c:manualLayout>
      </c:layout>
      <c:scatterChart>
        <c:scatterStyle val="lineMarker"/>
        <c:varyColors val="0"/>
        <c:ser>
          <c:idx val="1"/>
          <c:order val="0"/>
          <c:tx>
            <c:strRef>
              <c:f>Tracer!$E$2072</c:f>
              <c:strCache>
                <c:ptCount val="1"/>
                <c:pt idx="0">
                  <c:v>e (m)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Tracer!$C$2073:$C$2083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Tracer!$E$2073:$E$2083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2166639"/>
        <c:axId val="19499752"/>
      </c:scatterChart>
      <c:valAx>
        <c:axId val="2166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 (s)</a:t>
                </a:r>
              </a:p>
            </c:rich>
          </c:tx>
          <c:layout>
            <c:manualLayout>
              <c:xMode val="factor"/>
              <c:yMode val="factor"/>
              <c:x val="0.027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19499752"/>
        <c:crosses val="autoZero"/>
        <c:crossBetween val="midCat"/>
        <c:dispUnits/>
        <c:majorUnit val="1"/>
        <c:minorUnit val="0.5"/>
      </c:valAx>
      <c:valAx>
        <c:axId val="194997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 (m)</a:t>
                </a:r>
              </a:p>
            </c:rich>
          </c:tx>
          <c:layout>
            <c:manualLayout>
              <c:xMode val="factor"/>
              <c:yMode val="factor"/>
              <c:x val="0.053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21666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v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( m/s)</a:t>
            </a:r>
          </a:p>
        </c:rich>
      </c:tx>
      <c:layout>
        <c:manualLayout>
          <c:xMode val="factor"/>
          <c:yMode val="factor"/>
          <c:x val="-0.40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5"/>
          <c:w val="0.972"/>
          <c:h val="0.9365"/>
        </c:manualLayout>
      </c:layout>
      <c:scatterChart>
        <c:scatterStyle val="smooth"/>
        <c:varyColors val="0"/>
        <c:ser>
          <c:idx val="1"/>
          <c:order val="0"/>
          <c:tx>
            <c:strRef>
              <c:f>Tracer!#REF!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Tracer!$H$3867:$H$3877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Tracer!#REF!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Tracer!$I$3866</c:f>
              <c:strCache>
                <c:ptCount val="1"/>
                <c:pt idx="0">
                  <c:v>v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Tracer!$H$3867:$H$3877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Tracer!$I$3867:$I$3877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41280041"/>
        <c:axId val="35976050"/>
      </c:scatterChart>
      <c:valAx>
        <c:axId val="41280041"/>
        <c:scaling>
          <c:orientation val="minMax"/>
          <c:max val="1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5976050"/>
        <c:crosses val="autoZero"/>
        <c:crossBetween val="midCat"/>
        <c:dispUnits/>
      </c:valAx>
      <c:valAx>
        <c:axId val="359760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128004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"/>
          <c:w val="0.9355"/>
          <c:h val="0.9415"/>
        </c:manualLayout>
      </c:layout>
      <c:scatterChart>
        <c:scatterStyle val="lineMarker"/>
        <c:varyColors val="0"/>
        <c:ser>
          <c:idx val="1"/>
          <c:order val="0"/>
          <c:tx>
            <c:strRef>
              <c:f>Tracer!$E$2072</c:f>
              <c:strCache>
                <c:ptCount val="1"/>
                <c:pt idx="0">
                  <c:v>e (m)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Tracer!$C$2073:$C$2083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Tracer!$E$2073:$E$2083</c:f>
              <c:numCache>
                <c:ptCount val="11"/>
                <c:pt idx="0">
                  <c:v>0</c:v>
                </c:pt>
                <c:pt idx="1">
                  <c:v>4.905</c:v>
                </c:pt>
                <c:pt idx="2">
                  <c:v>19.62</c:v>
                </c:pt>
                <c:pt idx="3">
                  <c:v>44.144999999999996</c:v>
                </c:pt>
                <c:pt idx="4">
                  <c:v>78.48</c:v>
                </c:pt>
                <c:pt idx="5">
                  <c:v>122.62500000000001</c:v>
                </c:pt>
                <c:pt idx="6">
                  <c:v>176.57999999999998</c:v>
                </c:pt>
                <c:pt idx="7">
                  <c:v>240.345</c:v>
                </c:pt>
                <c:pt idx="8">
                  <c:v>313.92</c:v>
                </c:pt>
                <c:pt idx="9">
                  <c:v>397.305</c:v>
                </c:pt>
                <c:pt idx="10">
                  <c:v>490.50000000000006</c:v>
                </c:pt>
              </c:numCache>
            </c:numRef>
          </c:yVal>
          <c:smooth val="1"/>
        </c:ser>
        <c:axId val="55348995"/>
        <c:axId val="28378908"/>
      </c:scatterChart>
      <c:valAx>
        <c:axId val="55348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 (s)</a:t>
                </a:r>
              </a:p>
            </c:rich>
          </c:tx>
          <c:layout>
            <c:manualLayout>
              <c:xMode val="factor"/>
              <c:yMode val="factor"/>
              <c:x val="0.027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28378908"/>
        <c:crosses val="autoZero"/>
        <c:crossBetween val="midCat"/>
        <c:dispUnits/>
        <c:majorUnit val="1"/>
        <c:minorUnit val="0.5"/>
      </c:valAx>
      <c:valAx>
        <c:axId val="283789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 (m)</a:t>
                </a:r>
              </a:p>
            </c:rich>
          </c:tx>
          <c:layout>
            <c:manualLayout>
              <c:xMode val="factor"/>
              <c:yMode val="factor"/>
              <c:x val="0.04575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553489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v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 m/s)</a:t>
            </a:r>
          </a:p>
        </c:rich>
      </c:tx>
      <c:layout>
        <c:manualLayout>
          <c:xMode val="factor"/>
          <c:yMode val="factor"/>
          <c:x val="-0.353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0.96575"/>
          <c:h val="0.9295"/>
        </c:manualLayout>
      </c:layout>
      <c:scatterChart>
        <c:scatterStyle val="smooth"/>
        <c:varyColors val="0"/>
        <c:ser>
          <c:idx val="1"/>
          <c:order val="0"/>
          <c:tx>
            <c:strRef>
              <c:f>Tracer!#REF!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Tracer!$H$3867:$H$3877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Tracer!#REF!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Tracer!$I$3866</c:f>
              <c:strCache>
                <c:ptCount val="1"/>
                <c:pt idx="0">
                  <c:v>v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Tracer!$H$3867:$H$3877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Tracer!$I$3867:$I$3877</c:f>
              <c:numCache>
                <c:ptCount val="11"/>
                <c:pt idx="0">
                  <c:v>0</c:v>
                </c:pt>
                <c:pt idx="1">
                  <c:v>9.81</c:v>
                </c:pt>
                <c:pt idx="2">
                  <c:v>19.62</c:v>
                </c:pt>
                <c:pt idx="3">
                  <c:v>29.43</c:v>
                </c:pt>
                <c:pt idx="4">
                  <c:v>39.24</c:v>
                </c:pt>
                <c:pt idx="5">
                  <c:v>49.050000000000004</c:v>
                </c:pt>
                <c:pt idx="6">
                  <c:v>58.86</c:v>
                </c:pt>
                <c:pt idx="7">
                  <c:v>68.67</c:v>
                </c:pt>
                <c:pt idx="8">
                  <c:v>78.48</c:v>
                </c:pt>
                <c:pt idx="9">
                  <c:v>88.29</c:v>
                </c:pt>
                <c:pt idx="10">
                  <c:v>98.10000000000001</c:v>
                </c:pt>
              </c:numCache>
            </c:numRef>
          </c:yVal>
          <c:smooth val="1"/>
        </c:ser>
        <c:axId val="54083581"/>
        <c:axId val="16990182"/>
      </c:scatterChart>
      <c:valAx>
        <c:axId val="54083581"/>
        <c:scaling>
          <c:orientation val="minMax"/>
          <c:max val="1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6990182"/>
        <c:crosses val="autoZero"/>
        <c:crossBetween val="midCat"/>
        <c:dispUnits/>
      </c:valAx>
      <c:valAx>
        <c:axId val="169901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408358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6</xdr:row>
      <xdr:rowOff>104775</xdr:rowOff>
    </xdr:from>
    <xdr:to>
      <xdr:col>5</xdr:col>
      <xdr:colOff>323850</xdr:colOff>
      <xdr:row>25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1076325"/>
          <a:ext cx="2600325" cy="2971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295275</xdr:colOff>
      <xdr:row>7</xdr:row>
      <xdr:rowOff>114300</xdr:rowOff>
    </xdr:from>
    <xdr:to>
      <xdr:col>9</xdr:col>
      <xdr:colOff>476250</xdr:colOff>
      <xdr:row>22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1247775"/>
          <a:ext cx="2466975" cy="2371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695325</xdr:colOff>
      <xdr:row>4</xdr:row>
      <xdr:rowOff>0</xdr:rowOff>
    </xdr:from>
    <xdr:to>
      <xdr:col>6</xdr:col>
      <xdr:colOff>142875</xdr:colOff>
      <xdr:row>6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" y="647700"/>
          <a:ext cx="40195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333375</xdr:colOff>
      <xdr:row>9</xdr:row>
      <xdr:rowOff>133350</xdr:rowOff>
    </xdr:from>
    <xdr:to>
      <xdr:col>8</xdr:col>
      <xdr:colOff>685800</xdr:colOff>
      <xdr:row>13</xdr:row>
      <xdr:rowOff>57150</xdr:rowOff>
    </xdr:to>
    <xdr:sp>
      <xdr:nvSpPr>
        <xdr:cNvPr id="4" name="AutoShape 4"/>
        <xdr:cNvSpPr>
          <a:spLocks/>
        </xdr:cNvSpPr>
      </xdr:nvSpPr>
      <xdr:spPr>
        <a:xfrm>
          <a:off x="1095375" y="1590675"/>
          <a:ext cx="5686425" cy="571500"/>
        </a:xfrm>
        <a:prstGeom prst="rect"/>
        <a:noFill/>
      </xdr:spPr>
      <xdr:txBody>
        <a:bodyPr fromWordArt="1" wrap="none">
          <a:prstTxWarp prst="textPlain"/>
          <a:scene3d>
            <a:camera prst="legacyObliqueRight"/>
            <a:lightRig rig="legacyNormal3" dir="t"/>
          </a:scene3d>
          <a:sp3d extrusionH="74600" prstMaterial="legacyMatte">
            <a:extrusionClr>
              <a:srgbClr val="808080"/>
            </a:extrusionClr>
          </a:sp3d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latin typeface="Impact"/>
              <a:cs typeface="Impact"/>
            </a:rPr>
            <a:t>Mouvement Rectiligne</a:t>
          </a:r>
        </a:p>
      </xdr:txBody>
    </xdr:sp>
    <xdr:clientData/>
  </xdr:twoCellAnchor>
  <xdr:twoCellAnchor>
    <xdr:from>
      <xdr:col>1</xdr:col>
      <xdr:colOff>209550</xdr:colOff>
      <xdr:row>13</xdr:row>
      <xdr:rowOff>152400</xdr:rowOff>
    </xdr:from>
    <xdr:to>
      <xdr:col>8</xdr:col>
      <xdr:colOff>561975</xdr:colOff>
      <xdr:row>17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971550" y="2257425"/>
          <a:ext cx="5686425" cy="571500"/>
        </a:xfrm>
        <a:prstGeom prst="rect"/>
        <a:noFill/>
      </xdr:spPr>
      <xdr:txBody>
        <a:bodyPr fromWordArt="1" wrap="none">
          <a:prstTxWarp prst="textPlain"/>
          <a:scene3d>
            <a:camera prst="legacyObliqueRight"/>
            <a:lightRig rig="legacyNormal3" dir="t"/>
          </a:scene3d>
          <a:sp3d extrusionH="74600" prstMaterial="legacyMatte">
            <a:extrusionClr>
              <a:srgbClr val="808080"/>
            </a:extrusionClr>
          </a:sp3d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latin typeface="Impact"/>
              <a:cs typeface="Impact"/>
            </a:rPr>
            <a:t>Uniformément Accéléré</a:t>
          </a:r>
        </a:p>
      </xdr:txBody>
    </xdr:sp>
    <xdr:clientData/>
  </xdr:twoCellAnchor>
  <xdr:twoCellAnchor>
    <xdr:from>
      <xdr:col>1</xdr:col>
      <xdr:colOff>76200</xdr:colOff>
      <xdr:row>1</xdr:row>
      <xdr:rowOff>19050</xdr:rowOff>
    </xdr:from>
    <xdr:to>
      <xdr:col>1</xdr:col>
      <xdr:colOff>657225</xdr:colOff>
      <xdr:row>3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" y="180975"/>
          <a:ext cx="581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733425</xdr:colOff>
      <xdr:row>22</xdr:row>
      <xdr:rowOff>114300</xdr:rowOff>
    </xdr:from>
    <xdr:to>
      <xdr:col>4</xdr:col>
      <xdr:colOff>561975</xdr:colOff>
      <xdr:row>25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19425" y="3676650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190500</xdr:colOff>
      <xdr:row>3</xdr:row>
      <xdr:rowOff>38100</xdr:rowOff>
    </xdr:from>
    <xdr:to>
      <xdr:col>9</xdr:col>
      <xdr:colOff>381000</xdr:colOff>
      <xdr:row>5</xdr:row>
      <xdr:rowOff>104775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86500" y="52387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7</xdr:row>
      <xdr:rowOff>95250</xdr:rowOff>
    </xdr:from>
    <xdr:to>
      <xdr:col>4</xdr:col>
      <xdr:colOff>523875</xdr:colOff>
      <xdr:row>9</xdr:row>
      <xdr:rowOff>95250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57525" y="1228725"/>
          <a:ext cx="514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18</xdr:row>
      <xdr:rowOff>85725</xdr:rowOff>
    </xdr:from>
    <xdr:to>
      <xdr:col>9</xdr:col>
      <xdr:colOff>200025</xdr:colOff>
      <xdr:row>21</xdr:row>
      <xdr:rowOff>85725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43650" y="3000375"/>
          <a:ext cx="714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17</xdr:row>
      <xdr:rowOff>28575</xdr:rowOff>
    </xdr:from>
    <xdr:to>
      <xdr:col>1</xdr:col>
      <xdr:colOff>152400</xdr:colOff>
      <xdr:row>19</xdr:row>
      <xdr:rowOff>95250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1925" y="27813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8</xdr:row>
      <xdr:rowOff>9525</xdr:rowOff>
    </xdr:from>
    <xdr:to>
      <xdr:col>9</xdr:col>
      <xdr:colOff>57150</xdr:colOff>
      <xdr:row>10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91275" y="130492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0</xdr:row>
      <xdr:rowOff>9525</xdr:rowOff>
    </xdr:from>
    <xdr:to>
      <xdr:col>5</xdr:col>
      <xdr:colOff>152400</xdr:colOff>
      <xdr:row>1</xdr:row>
      <xdr:rowOff>28575</xdr:rowOff>
    </xdr:to>
    <xdr:grpSp>
      <xdr:nvGrpSpPr>
        <xdr:cNvPr id="13" name="Group 18"/>
        <xdr:cNvGrpSpPr>
          <a:grpSpLocks/>
        </xdr:cNvGrpSpPr>
      </xdr:nvGrpSpPr>
      <xdr:grpSpPr>
        <a:xfrm>
          <a:off x="1828800" y="9525"/>
          <a:ext cx="2133600" cy="180975"/>
          <a:chOff x="192" y="1"/>
          <a:chExt cx="224" cy="19"/>
        </a:xfrm>
        <a:solidFill>
          <a:srgbClr val="FFFFFF"/>
        </a:solidFill>
      </xdr:grpSpPr>
      <xdr:sp macro="[0]!Fermer">
        <xdr:nvSpPr>
          <xdr:cNvPr id="14" name="Texte 16"/>
          <xdr:cNvSpPr txBox="1">
            <a:spLocks noChangeArrowheads="1"/>
          </xdr:cNvSpPr>
        </xdr:nvSpPr>
        <xdr:spPr>
          <a:xfrm>
            <a:off x="271" y="1"/>
            <a:ext cx="145" cy="18"/>
          </a:xfrm>
          <a:prstGeom prst="rect">
            <a:avLst/>
          </a:prstGeom>
          <a:solidFill>
            <a:srgbClr val="C0C0C0"/>
          </a:solidFill>
          <a:ln w="1270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Fermer le plein écran</a:t>
            </a:r>
          </a:p>
        </xdr:txBody>
      </xdr:sp>
      <xdr:sp macro="[0]!Pleinecran">
        <xdr:nvSpPr>
          <xdr:cNvPr id="15" name="TextBox 16"/>
          <xdr:cNvSpPr txBox="1">
            <a:spLocks noChangeArrowheads="1"/>
          </xdr:cNvSpPr>
        </xdr:nvSpPr>
        <xdr:spPr>
          <a:xfrm>
            <a:off x="192" y="1"/>
            <a:ext cx="80" cy="19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Plein écran</a:t>
            </a:r>
          </a:p>
        </xdr:txBody>
      </xdr:sp>
    </xdr:grpSp>
    <xdr:clientData/>
  </xdr:twoCellAnchor>
  <xdr:twoCellAnchor>
    <xdr:from>
      <xdr:col>6</xdr:col>
      <xdr:colOff>504825</xdr:colOff>
      <xdr:row>22</xdr:row>
      <xdr:rowOff>104775</xdr:rowOff>
    </xdr:from>
    <xdr:to>
      <xdr:col>8</xdr:col>
      <xdr:colOff>114300</xdr:colOff>
      <xdr:row>24</xdr:row>
      <xdr:rowOff>38100</xdr:rowOff>
    </xdr:to>
    <xdr:sp macro="[0]!Sortir">
      <xdr:nvSpPr>
        <xdr:cNvPr id="16" name="TextBox 17"/>
        <xdr:cNvSpPr txBox="1">
          <a:spLocks noChangeArrowheads="1"/>
        </xdr:cNvSpPr>
      </xdr:nvSpPr>
      <xdr:spPr>
        <a:xfrm>
          <a:off x="5076825" y="3667125"/>
          <a:ext cx="1133475" cy="257175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Quitter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0.6775</cdr:x>
      <cdr:y>0.92875</cdr:y>
    </cdr:from>
    <cdr:to>
      <cdr:x>0.7575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333625" y="2857500"/>
          <a:ext cx="276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1" i="0" u="none" baseline="0">
              <a:latin typeface="Arial"/>
              <a:ea typeface="Arial"/>
              <a:cs typeface="Arial"/>
            </a:rPr>
            <a:t>t(s)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8</xdr:row>
      <xdr:rowOff>0</xdr:rowOff>
    </xdr:from>
    <xdr:to>
      <xdr:col>7</xdr:col>
      <xdr:colOff>257175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200025" y="1162050"/>
        <a:ext cx="32480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314325</xdr:colOff>
      <xdr:row>8</xdr:row>
      <xdr:rowOff>0</xdr:rowOff>
    </xdr:from>
    <xdr:to>
      <xdr:col>16</xdr:col>
      <xdr:colOff>495300</xdr:colOff>
      <xdr:row>27</xdr:row>
      <xdr:rowOff>9525</xdr:rowOff>
    </xdr:to>
    <xdr:graphicFrame>
      <xdr:nvGraphicFramePr>
        <xdr:cNvPr id="2" name="Chart 2"/>
        <xdr:cNvGraphicFramePr/>
      </xdr:nvGraphicFramePr>
      <xdr:xfrm>
        <a:off x="3886200" y="1162050"/>
        <a:ext cx="34480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142875</xdr:colOff>
      <xdr:row>6</xdr:row>
      <xdr:rowOff>19050</xdr:rowOff>
    </xdr:from>
    <xdr:to>
      <xdr:col>17</xdr:col>
      <xdr:colOff>419100</xdr:colOff>
      <xdr:row>7</xdr:row>
      <xdr:rowOff>161925</xdr:rowOff>
    </xdr:to>
    <xdr:grpSp>
      <xdr:nvGrpSpPr>
        <xdr:cNvPr id="3" name="Group 3"/>
        <xdr:cNvGrpSpPr>
          <a:grpSpLocks/>
        </xdr:cNvGrpSpPr>
      </xdr:nvGrpSpPr>
      <xdr:grpSpPr>
        <a:xfrm>
          <a:off x="5238750" y="952500"/>
          <a:ext cx="2781300" cy="180975"/>
          <a:chOff x="192" y="1"/>
          <a:chExt cx="224" cy="19"/>
        </a:xfrm>
        <a:solidFill>
          <a:srgbClr val="FFFFFF"/>
        </a:solidFill>
      </xdr:grpSpPr>
      <xdr:sp macro="[0]!Fermer">
        <xdr:nvSpPr>
          <xdr:cNvPr id="4" name="Texte 16"/>
          <xdr:cNvSpPr txBox="1">
            <a:spLocks noChangeArrowheads="1"/>
          </xdr:cNvSpPr>
        </xdr:nvSpPr>
        <xdr:spPr>
          <a:xfrm>
            <a:off x="271" y="1"/>
            <a:ext cx="145" cy="18"/>
          </a:xfrm>
          <a:prstGeom prst="rect">
            <a:avLst/>
          </a:prstGeom>
          <a:solidFill>
            <a:srgbClr val="C0C0C0"/>
          </a:solidFill>
          <a:ln w="1270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Fermer le plein écran</a:t>
            </a:r>
          </a:p>
        </xdr:txBody>
      </xdr:sp>
      <xdr:sp macro="[0]!Pleinecran">
        <xdr:nvSpPr>
          <xdr:cNvPr id="5" name="TextBox 5"/>
          <xdr:cNvSpPr txBox="1">
            <a:spLocks noChangeArrowheads="1"/>
          </xdr:cNvSpPr>
        </xdr:nvSpPr>
        <xdr:spPr>
          <a:xfrm>
            <a:off x="192" y="1"/>
            <a:ext cx="80" cy="19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Plein écran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19050</xdr:rowOff>
    </xdr:from>
    <xdr:to>
      <xdr:col>10</xdr:col>
      <xdr:colOff>38100</xdr:colOff>
      <xdr:row>27</xdr:row>
      <xdr:rowOff>76200</xdr:rowOff>
    </xdr:to>
    <xdr:graphicFrame>
      <xdr:nvGraphicFramePr>
        <xdr:cNvPr id="1" name="Chart 16"/>
        <xdr:cNvGraphicFramePr/>
      </xdr:nvGraphicFramePr>
      <xdr:xfrm>
        <a:off x="104775" y="971550"/>
        <a:ext cx="38004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304800</xdr:colOff>
      <xdr:row>4</xdr:row>
      <xdr:rowOff>0</xdr:rowOff>
    </xdr:from>
    <xdr:to>
      <xdr:col>19</xdr:col>
      <xdr:colOff>314325</xdr:colOff>
      <xdr:row>23</xdr:row>
      <xdr:rowOff>9525</xdr:rowOff>
    </xdr:to>
    <xdr:graphicFrame>
      <xdr:nvGraphicFramePr>
        <xdr:cNvPr id="2" name="Chart 17"/>
        <xdr:cNvGraphicFramePr/>
      </xdr:nvGraphicFramePr>
      <xdr:xfrm>
        <a:off x="4314825" y="952500"/>
        <a:ext cx="28098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104775</xdr:colOff>
      <xdr:row>0</xdr:row>
      <xdr:rowOff>466725</xdr:rowOff>
    </xdr:from>
    <xdr:to>
      <xdr:col>20</xdr:col>
      <xdr:colOff>361950</xdr:colOff>
      <xdr:row>1</xdr:row>
      <xdr:rowOff>180975</xdr:rowOff>
    </xdr:to>
    <xdr:grpSp>
      <xdr:nvGrpSpPr>
        <xdr:cNvPr id="3" name="Group 18"/>
        <xdr:cNvGrpSpPr>
          <a:grpSpLocks/>
        </xdr:cNvGrpSpPr>
      </xdr:nvGrpSpPr>
      <xdr:grpSpPr>
        <a:xfrm>
          <a:off x="5448300" y="466725"/>
          <a:ext cx="2486025" cy="200025"/>
          <a:chOff x="192" y="1"/>
          <a:chExt cx="224" cy="19"/>
        </a:xfrm>
        <a:solidFill>
          <a:srgbClr val="FFFFFF"/>
        </a:solidFill>
      </xdr:grpSpPr>
      <xdr:sp macro="[0]!Fermer">
        <xdr:nvSpPr>
          <xdr:cNvPr id="4" name="Texte 16"/>
          <xdr:cNvSpPr txBox="1">
            <a:spLocks noChangeArrowheads="1"/>
          </xdr:cNvSpPr>
        </xdr:nvSpPr>
        <xdr:spPr>
          <a:xfrm>
            <a:off x="271" y="1"/>
            <a:ext cx="145" cy="18"/>
          </a:xfrm>
          <a:prstGeom prst="rect">
            <a:avLst/>
          </a:prstGeom>
          <a:solidFill>
            <a:srgbClr val="C0C0C0"/>
          </a:solidFill>
          <a:ln w="1270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Fermer le plein écran</a:t>
            </a:r>
          </a:p>
        </xdr:txBody>
      </xdr:sp>
      <xdr:sp macro="[0]!Pleinecran">
        <xdr:nvSpPr>
          <xdr:cNvPr id="5" name="TextBox 20"/>
          <xdr:cNvSpPr txBox="1">
            <a:spLocks noChangeArrowheads="1"/>
          </xdr:cNvSpPr>
        </xdr:nvSpPr>
        <xdr:spPr>
          <a:xfrm>
            <a:off x="192" y="1"/>
            <a:ext cx="80" cy="19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Plein écran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0</xdr:rowOff>
    </xdr:from>
    <xdr:to>
      <xdr:col>6</xdr:col>
      <xdr:colOff>323850</xdr:colOff>
      <xdr:row>20</xdr:row>
      <xdr:rowOff>47625</xdr:rowOff>
    </xdr:to>
    <xdr:graphicFrame>
      <xdr:nvGraphicFramePr>
        <xdr:cNvPr id="1" name="Chart 3"/>
        <xdr:cNvGraphicFramePr/>
      </xdr:nvGraphicFramePr>
      <xdr:xfrm>
        <a:off x="104775" y="752475"/>
        <a:ext cx="26289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5</xdr:row>
      <xdr:rowOff>66675</xdr:rowOff>
    </xdr:from>
    <xdr:to>
      <xdr:col>16</xdr:col>
      <xdr:colOff>495300</xdr:colOff>
      <xdr:row>19</xdr:row>
      <xdr:rowOff>104775</xdr:rowOff>
    </xdr:to>
    <xdr:graphicFrame>
      <xdr:nvGraphicFramePr>
        <xdr:cNvPr id="2" name="Chart 4"/>
        <xdr:cNvGraphicFramePr/>
      </xdr:nvGraphicFramePr>
      <xdr:xfrm>
        <a:off x="3200400" y="1143000"/>
        <a:ext cx="230505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7:H27"/>
  <sheetViews>
    <sheetView showRowColHeaders="0" tabSelected="1" workbookViewId="0" topLeftCell="A1">
      <selection activeCell="E23" sqref="E23"/>
    </sheetView>
  </sheetViews>
  <sheetFormatPr defaultColWidth="11.421875" defaultRowHeight="12.75"/>
  <cols>
    <col min="1" max="16384" width="11.421875" style="34" customWidth="1"/>
  </cols>
  <sheetData>
    <row r="27" spans="2:8" ht="12.75">
      <c r="B27" s="122" t="s">
        <v>29</v>
      </c>
      <c r="C27" s="122"/>
      <c r="D27" s="121" t="s">
        <v>28</v>
      </c>
      <c r="E27" s="121"/>
      <c r="F27" s="121"/>
      <c r="G27" s="121"/>
      <c r="H27" s="121"/>
    </row>
  </sheetData>
  <sheetProtection password="C436" sheet="1" objects="1"/>
  <mergeCells count="2">
    <mergeCell ref="D27:H27"/>
    <mergeCell ref="B27:C27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R72"/>
  <sheetViews>
    <sheetView showRowColHeaders="0" zoomScale="95" zoomScaleNormal="95" workbookViewId="0" topLeftCell="A1">
      <selection activeCell="F5" sqref="F5"/>
    </sheetView>
  </sheetViews>
  <sheetFormatPr defaultColWidth="11.421875" defaultRowHeight="12.75"/>
  <cols>
    <col min="1" max="1" width="2.140625" style="49" customWidth="1"/>
    <col min="2" max="3" width="11.421875" style="49" customWidth="1"/>
    <col min="4" max="14" width="5.7109375" style="49" customWidth="1"/>
    <col min="15" max="15" width="10.00390625" style="49" customWidth="1"/>
    <col min="16" max="16" width="4.7109375" style="49" customWidth="1"/>
    <col min="17" max="16384" width="11.421875" style="49" customWidth="1"/>
  </cols>
  <sheetData>
    <row r="1" spans="3:16" s="34" customFormat="1" ht="21" customHeight="1">
      <c r="C1" s="123" t="s">
        <v>21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252" ht="5.25" customHeight="1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6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90"/>
    </row>
    <row r="3" spans="1:252" s="64" customFormat="1" ht="15.75" customHeight="1">
      <c r="A3" s="116"/>
      <c r="B3" s="126" t="s">
        <v>19</v>
      </c>
      <c r="C3" s="127"/>
      <c r="D3" s="127"/>
      <c r="E3" s="127"/>
      <c r="G3" s="125" t="s">
        <v>20</v>
      </c>
      <c r="H3" s="125"/>
      <c r="I3" s="125"/>
      <c r="J3" s="125"/>
      <c r="K3" s="125"/>
      <c r="L3" s="125"/>
      <c r="M3" s="125"/>
      <c r="N3" s="125"/>
      <c r="Q3" s="70"/>
      <c r="R3" s="119"/>
      <c r="S3" s="119"/>
      <c r="T3" s="119"/>
      <c r="U3" s="119"/>
      <c r="V3" s="119">
        <f>AVERAGE(R5:AA5)</f>
        <v>10.244557959168766</v>
      </c>
      <c r="W3" s="119"/>
      <c r="X3" s="119"/>
      <c r="Y3" s="119"/>
      <c r="Z3" s="119"/>
      <c r="AA3" s="119"/>
      <c r="AB3" s="119"/>
      <c r="AC3" s="119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90"/>
    </row>
    <row r="4" spans="1:252" s="66" customFormat="1" ht="12.75">
      <c r="A4" s="116"/>
      <c r="B4" s="65"/>
      <c r="D4" s="62" t="s">
        <v>12</v>
      </c>
      <c r="E4" s="63">
        <v>0</v>
      </c>
      <c r="F4" s="63">
        <v>1</v>
      </c>
      <c r="G4" s="63">
        <v>2</v>
      </c>
      <c r="H4" s="63">
        <v>3</v>
      </c>
      <c r="I4" s="63">
        <v>4</v>
      </c>
      <c r="J4" s="63">
        <v>5</v>
      </c>
      <c r="K4" s="63">
        <v>6.24</v>
      </c>
      <c r="L4" s="63">
        <v>7</v>
      </c>
      <c r="M4" s="63">
        <v>8</v>
      </c>
      <c r="N4" s="63">
        <v>9</v>
      </c>
      <c r="O4" s="63">
        <v>10</v>
      </c>
      <c r="Q4" s="71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92"/>
    </row>
    <row r="5" spans="1:252" s="66" customFormat="1" ht="12.75">
      <c r="A5" s="116"/>
      <c r="B5" s="65"/>
      <c r="D5" s="62" t="s">
        <v>13</v>
      </c>
      <c r="E5" s="63">
        <v>0</v>
      </c>
      <c r="F5" s="63">
        <v>7</v>
      </c>
      <c r="G5" s="63">
        <v>20</v>
      </c>
      <c r="H5" s="63">
        <v>44</v>
      </c>
      <c r="I5" s="63">
        <v>80</v>
      </c>
      <c r="J5" s="63">
        <v>120</v>
      </c>
      <c r="K5" s="63">
        <v>189</v>
      </c>
      <c r="L5" s="63">
        <v>240</v>
      </c>
      <c r="M5" s="63">
        <v>310</v>
      </c>
      <c r="N5" s="63">
        <v>400</v>
      </c>
      <c r="O5" s="63">
        <v>500</v>
      </c>
      <c r="Q5" s="71"/>
      <c r="R5" s="119">
        <f aca="true" t="shared" si="0" ref="R5:AA5">(F5/(F4*F4))*2</f>
        <v>14</v>
      </c>
      <c r="S5" s="119">
        <f t="shared" si="0"/>
        <v>10</v>
      </c>
      <c r="T5" s="119">
        <f t="shared" si="0"/>
        <v>9.777777777777779</v>
      </c>
      <c r="U5" s="119">
        <f t="shared" si="0"/>
        <v>10</v>
      </c>
      <c r="V5" s="119">
        <f t="shared" si="0"/>
        <v>9.6</v>
      </c>
      <c r="W5" s="119">
        <f t="shared" si="0"/>
        <v>9.70784023668639</v>
      </c>
      <c r="X5" s="119">
        <f t="shared" si="0"/>
        <v>9.795918367346939</v>
      </c>
      <c r="Y5" s="119">
        <f t="shared" si="0"/>
        <v>9.6875</v>
      </c>
      <c r="Z5" s="119">
        <f t="shared" si="0"/>
        <v>9.876543209876543</v>
      </c>
      <c r="AA5" s="119">
        <f t="shared" si="0"/>
        <v>10</v>
      </c>
      <c r="AB5" s="119"/>
      <c r="AC5" s="119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92"/>
    </row>
    <row r="6" spans="1:252" s="68" customFormat="1" ht="6" customHeight="1">
      <c r="A6" s="116"/>
      <c r="B6" s="67"/>
      <c r="Q6" s="72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93"/>
    </row>
    <row r="7" spans="18:252" s="74" customFormat="1" ht="3" customHeight="1"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92"/>
    </row>
    <row r="8" spans="1:252" ht="15">
      <c r="A8" s="69"/>
      <c r="B8" s="128" t="s">
        <v>26</v>
      </c>
      <c r="C8" s="128"/>
      <c r="D8" s="128"/>
      <c r="E8" s="128"/>
      <c r="F8" s="12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92"/>
    </row>
    <row r="9" spans="1:252" ht="12.75">
      <c r="A9" s="69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93"/>
    </row>
    <row r="10" spans="18:170" ht="12.75"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0.75" customHeight="1"/>
    <row r="31" s="73" customFormat="1" ht="6" customHeight="1"/>
    <row r="32" s="7" customFormat="1" ht="6" customHeight="1"/>
    <row r="33" spans="2:16" s="7" customFormat="1" ht="15.75">
      <c r="B33" s="124" t="s">
        <v>22</v>
      </c>
      <c r="C33" s="124"/>
      <c r="D33" s="124"/>
      <c r="E33" s="75" t="s">
        <v>18</v>
      </c>
      <c r="F33" s="76">
        <f>V3</f>
        <v>10.244557959168766</v>
      </c>
      <c r="G33" s="41" t="s">
        <v>10</v>
      </c>
      <c r="H33" s="82"/>
      <c r="I33" s="84"/>
      <c r="J33" s="85"/>
      <c r="K33" s="83" t="s">
        <v>23</v>
      </c>
      <c r="L33" s="86"/>
      <c r="M33" s="86"/>
      <c r="N33" s="77" t="s">
        <v>24</v>
      </c>
      <c r="O33" s="120">
        <f>F33/2</f>
        <v>5.122278979584383</v>
      </c>
      <c r="P33" s="78" t="s">
        <v>9</v>
      </c>
    </row>
    <row r="34" spans="14:16" s="7" customFormat="1" ht="15">
      <c r="N34" s="79" t="s">
        <v>25</v>
      </c>
      <c r="O34" s="80">
        <f>F33</f>
        <v>10.244557959168766</v>
      </c>
      <c r="P34" s="81" t="s">
        <v>8</v>
      </c>
    </row>
    <row r="35" spans="14:16" s="7" customFormat="1" ht="12.75">
      <c r="N35" s="29"/>
      <c r="O35" s="29"/>
      <c r="P35" s="29"/>
    </row>
    <row r="36" s="7" customFormat="1" ht="12.75"/>
    <row r="71" spans="2:13" ht="12.75">
      <c r="B71" s="61" t="s">
        <v>12</v>
      </c>
      <c r="C71" s="36">
        <v>0</v>
      </c>
      <c r="D71" s="36">
        <v>1</v>
      </c>
      <c r="E71" s="36">
        <v>2</v>
      </c>
      <c r="F71" s="36">
        <v>3</v>
      </c>
      <c r="G71" s="36">
        <v>4</v>
      </c>
      <c r="H71" s="36">
        <v>5</v>
      </c>
      <c r="I71" s="36">
        <v>6</v>
      </c>
      <c r="J71" s="36">
        <v>7</v>
      </c>
      <c r="K71" s="36">
        <v>8</v>
      </c>
      <c r="L71" s="36">
        <v>9</v>
      </c>
      <c r="M71" s="36">
        <v>10</v>
      </c>
    </row>
    <row r="72" spans="2:13" ht="12.75">
      <c r="B72" s="60" t="s">
        <v>14</v>
      </c>
      <c r="C72" s="60">
        <f>C71*F33</f>
        <v>0</v>
      </c>
      <c r="D72" s="60">
        <f>D71*F33</f>
        <v>10.244557959168766</v>
      </c>
      <c r="E72" s="60">
        <f>F33*E71</f>
        <v>20.489115918337532</v>
      </c>
      <c r="F72" s="60">
        <f>F33*F71</f>
        <v>30.7336738775063</v>
      </c>
      <c r="G72" s="60">
        <f>G71*F33</f>
        <v>40.978231836675064</v>
      </c>
      <c r="H72" s="60">
        <f>F33*H71</f>
        <v>51.22278979584383</v>
      </c>
      <c r="I72" s="60">
        <f>I71*F33</f>
        <v>61.4673477550126</v>
      </c>
      <c r="J72" s="60">
        <f>F33*J71</f>
        <v>71.71190571418137</v>
      </c>
      <c r="K72" s="60">
        <f>F33*K71</f>
        <v>81.95646367335013</v>
      </c>
      <c r="L72" s="60">
        <f>F33*L71</f>
        <v>92.20102163251889</v>
      </c>
      <c r="M72" s="60">
        <f>F33*M71</f>
        <v>102.44557959168766</v>
      </c>
    </row>
  </sheetData>
  <mergeCells count="5">
    <mergeCell ref="C1:P1"/>
    <mergeCell ref="B33:D33"/>
    <mergeCell ref="G3:N3"/>
    <mergeCell ref="B3:E3"/>
    <mergeCell ref="B8:F8"/>
  </mergeCells>
  <printOptions/>
  <pageMargins left="0.3937007874015748" right="0.3937007874015748" top="0.3937007874015748" bottom="0.3937007874015748" header="0.5118110236220472" footer="0.5118110236220472"/>
  <pageSetup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C3877"/>
  <sheetViews>
    <sheetView showRowColHeaders="0" zoomScale="95" zoomScaleNormal="95" workbookViewId="0" topLeftCell="A1">
      <selection activeCell="L4" sqref="L4"/>
    </sheetView>
  </sheetViews>
  <sheetFormatPr defaultColWidth="11.421875" defaultRowHeight="12.75"/>
  <cols>
    <col min="1" max="1" width="7.140625" style="7" customWidth="1"/>
    <col min="2" max="2" width="9.8515625" style="7" hidden="1" customWidth="1"/>
    <col min="3" max="3" width="9.421875" style="7" customWidth="1"/>
    <col min="4" max="4" width="0.85546875" style="7" customWidth="1"/>
    <col min="5" max="5" width="10.140625" style="7" customWidth="1"/>
    <col min="6" max="6" width="6.421875" style="7" customWidth="1"/>
    <col min="7" max="7" width="6.140625" style="7" customWidth="1"/>
    <col min="8" max="8" width="6.7109375" style="7" customWidth="1"/>
    <col min="9" max="9" width="6.00390625" style="7" customWidth="1"/>
    <col min="10" max="10" width="5.140625" style="7" customWidth="1"/>
    <col min="11" max="11" width="2.140625" style="7" customWidth="1"/>
    <col min="12" max="12" width="5.8515625" style="7" customWidth="1"/>
    <col min="13" max="13" width="2.8515625" style="7" customWidth="1"/>
    <col min="14" max="14" width="2.28125" style="7" customWidth="1"/>
    <col min="15" max="15" width="2.140625" style="11" customWidth="1"/>
    <col min="16" max="16" width="4.28125" style="7" customWidth="1"/>
    <col min="17" max="17" width="2.57421875" style="7" customWidth="1"/>
    <col min="18" max="18" width="10.57421875" style="7" customWidth="1"/>
    <col min="19" max="16384" width="11.421875" style="7" customWidth="1"/>
  </cols>
  <sheetData>
    <row r="1" spans="1:19" s="111" customFormat="1" ht="38.25" customHeight="1" thickBot="1">
      <c r="A1" s="129" t="s">
        <v>30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R1" s="129" t="s">
        <v>27</v>
      </c>
      <c r="S1" s="129"/>
    </row>
    <row r="2" spans="1:27" ht="16.5" customHeight="1" thickBot="1">
      <c r="A2" s="42"/>
      <c r="B2" s="29"/>
      <c r="C2" s="95"/>
      <c r="D2" s="54"/>
      <c r="E2" s="109" t="s">
        <v>11</v>
      </c>
      <c r="F2" s="69"/>
      <c r="G2" s="55" t="s">
        <v>0</v>
      </c>
      <c r="H2" s="112">
        <v>9.81</v>
      </c>
      <c r="I2" s="110" t="s">
        <v>10</v>
      </c>
      <c r="O2" s="7"/>
      <c r="P2" s="29"/>
      <c r="Q2" s="107"/>
      <c r="R2" s="108"/>
      <c r="S2" s="5"/>
      <c r="T2" s="5"/>
      <c r="U2" s="5"/>
      <c r="V2" s="5"/>
      <c r="W2" s="5"/>
      <c r="X2" s="5"/>
      <c r="Y2" s="5"/>
      <c r="Z2" s="5"/>
      <c r="AA2" s="5"/>
    </row>
    <row r="3" spans="4:29" ht="3.75" customHeight="1" thickBot="1">
      <c r="D3" s="8"/>
      <c r="O3" s="7"/>
      <c r="V3" s="32">
        <v>1</v>
      </c>
      <c r="W3" s="31">
        <v>1</v>
      </c>
      <c r="X3" s="31"/>
      <c r="Y3" s="31"/>
      <c r="Z3" s="31"/>
      <c r="AA3" s="33" t="s">
        <v>3</v>
      </c>
      <c r="AB3" s="31"/>
      <c r="AC3" s="31"/>
    </row>
    <row r="4" spans="4:17" ht="16.5" thickBot="1">
      <c r="D4" s="12"/>
      <c r="E4" s="113" t="s">
        <v>24</v>
      </c>
      <c r="F4" s="132">
        <f>H2/2</f>
        <v>4.905</v>
      </c>
      <c r="G4" s="132"/>
      <c r="H4" s="114" t="s">
        <v>9</v>
      </c>
      <c r="M4" s="130" t="s">
        <v>25</v>
      </c>
      <c r="N4" s="131"/>
      <c r="O4" s="131">
        <f>a</f>
        <v>9.81</v>
      </c>
      <c r="P4" s="131"/>
      <c r="Q4" s="115" t="s">
        <v>8</v>
      </c>
    </row>
    <row r="5" spans="4:8" ht="12.75">
      <c r="D5" s="12"/>
      <c r="E5" s="22"/>
      <c r="F5" s="23"/>
      <c r="G5" s="24"/>
      <c r="H5" s="25"/>
    </row>
    <row r="6" spans="3:16" ht="12.75">
      <c r="C6" s="97"/>
      <c r="D6" s="96"/>
      <c r="E6" s="96"/>
      <c r="F6" s="96"/>
      <c r="G6" s="96"/>
      <c r="H6" s="96"/>
      <c r="I6" s="97"/>
      <c r="J6" s="97"/>
      <c r="K6" s="97"/>
      <c r="L6" s="97"/>
      <c r="M6" s="97"/>
      <c r="N6" s="97"/>
      <c r="O6" s="98"/>
      <c r="P6" s="97"/>
    </row>
    <row r="7" spans="3:16" ht="12.75">
      <c r="C7" s="97"/>
      <c r="D7" s="99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P7" s="97"/>
    </row>
    <row r="8" spans="3:16" ht="12.75">
      <c r="C8" s="97"/>
      <c r="D8" s="99"/>
      <c r="E8" s="97"/>
      <c r="F8" s="97"/>
      <c r="G8" s="97"/>
      <c r="H8" s="97"/>
      <c r="I8" s="97"/>
      <c r="J8" s="97"/>
      <c r="K8" s="97"/>
      <c r="L8" s="97"/>
      <c r="M8" s="97"/>
      <c r="N8" s="97"/>
      <c r="O8" s="98"/>
      <c r="P8" s="97"/>
    </row>
    <row r="9" spans="3:16" ht="12.75">
      <c r="C9" s="97"/>
      <c r="D9" s="99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</row>
    <row r="10" spans="3:16" ht="12.75">
      <c r="C10" s="97"/>
      <c r="D10" s="100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8" t="s">
        <v>4</v>
      </c>
      <c r="P10" s="97"/>
    </row>
    <row r="11" spans="3:16" ht="12.75">
      <c r="C11" s="97"/>
      <c r="D11" s="101"/>
      <c r="E11" s="96" t="s">
        <v>6</v>
      </c>
      <c r="F11" s="102"/>
      <c r="G11" s="103" t="s">
        <v>7</v>
      </c>
      <c r="H11" s="97"/>
      <c r="I11" s="97"/>
      <c r="J11" s="97"/>
      <c r="K11" s="97"/>
      <c r="L11" s="97"/>
      <c r="M11" s="97"/>
      <c r="N11" s="97"/>
      <c r="O11" s="98"/>
      <c r="P11" s="97"/>
    </row>
    <row r="12" spans="3:16" ht="12.75">
      <c r="C12" s="97"/>
      <c r="D12" s="97"/>
      <c r="E12" s="104" t="s">
        <v>2</v>
      </c>
      <c r="F12" s="105">
        <v>0</v>
      </c>
      <c r="G12" s="104" t="s">
        <v>5</v>
      </c>
      <c r="H12" s="106">
        <v>0</v>
      </c>
      <c r="I12" s="97"/>
      <c r="J12" s="97"/>
      <c r="K12" s="97"/>
      <c r="L12" s="97"/>
      <c r="M12" s="97"/>
      <c r="N12" s="97"/>
      <c r="O12" s="97"/>
      <c r="P12" s="97"/>
    </row>
    <row r="13" spans="3:16" ht="12.75"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8"/>
      <c r="P13" s="97"/>
    </row>
    <row r="14" spans="3:16" ht="12.75"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8"/>
      <c r="P14" s="97"/>
    </row>
    <row r="15" spans="1:3" ht="12.75">
      <c r="A15" s="29"/>
      <c r="B15" s="30"/>
      <c r="C15" s="30"/>
    </row>
    <row r="16" ht="12.75"/>
    <row r="17" ht="12.75"/>
    <row r="18" ht="12.75">
      <c r="A18" s="11"/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spans="3:5" ht="15.75">
      <c r="C2072" s="43" t="s">
        <v>12</v>
      </c>
      <c r="D2072" s="44"/>
      <c r="E2072" s="43" t="s">
        <v>13</v>
      </c>
    </row>
    <row r="2073" spans="3:5" ht="12.75">
      <c r="C2073" s="4">
        <v>0</v>
      </c>
      <c r="D2073" s="36"/>
      <c r="E2073" s="45">
        <f>1/2*a*C2073*C2073+B*C2073+moi</f>
        <v>0</v>
      </c>
    </row>
    <row r="2074" spans="3:5" ht="12.75">
      <c r="C2074" s="4">
        <v>1</v>
      </c>
      <c r="D2074" s="36"/>
      <c r="E2074" s="45">
        <f aca="true" t="shared" si="0" ref="E2074:E2083">1/2*a*C2074*C2074+B*C2074+moi</f>
        <v>4.905</v>
      </c>
    </row>
    <row r="2075" spans="3:5" ht="12.75">
      <c r="C2075" s="4">
        <v>2</v>
      </c>
      <c r="D2075" s="36"/>
      <c r="E2075" s="45">
        <f t="shared" si="0"/>
        <v>19.62</v>
      </c>
    </row>
    <row r="2076" spans="3:5" ht="12.75">
      <c r="C2076" s="4">
        <v>3</v>
      </c>
      <c r="D2076" s="36"/>
      <c r="E2076" s="45">
        <f t="shared" si="0"/>
        <v>44.144999999999996</v>
      </c>
    </row>
    <row r="2077" spans="3:5" ht="12.75">
      <c r="C2077" s="4">
        <v>4</v>
      </c>
      <c r="D2077" s="36"/>
      <c r="E2077" s="45">
        <f t="shared" si="0"/>
        <v>78.48</v>
      </c>
    </row>
    <row r="2078" spans="3:5" ht="12.75">
      <c r="C2078" s="46">
        <v>5</v>
      </c>
      <c r="D2078" s="37"/>
      <c r="E2078" s="45">
        <f t="shared" si="0"/>
        <v>122.62500000000001</v>
      </c>
    </row>
    <row r="2079" spans="3:5" ht="12.75">
      <c r="C2079" s="1">
        <v>6</v>
      </c>
      <c r="D2079" s="2"/>
      <c r="E2079" s="45">
        <f t="shared" si="0"/>
        <v>176.57999999999998</v>
      </c>
    </row>
    <row r="2080" spans="3:5" ht="12.75">
      <c r="C2080" s="1">
        <v>7</v>
      </c>
      <c r="D2080" s="2"/>
      <c r="E2080" s="45">
        <f t="shared" si="0"/>
        <v>240.345</v>
      </c>
    </row>
    <row r="2081" spans="3:5" ht="12.75">
      <c r="C2081" s="1">
        <v>8</v>
      </c>
      <c r="D2081" s="2"/>
      <c r="E2081" s="45">
        <f t="shared" si="0"/>
        <v>313.92</v>
      </c>
    </row>
    <row r="2082" spans="3:5" ht="12.75">
      <c r="C2082" s="1">
        <v>9</v>
      </c>
      <c r="D2082" s="3"/>
      <c r="E2082" s="45">
        <f t="shared" si="0"/>
        <v>397.305</v>
      </c>
    </row>
    <row r="2083" spans="3:5" ht="12.75">
      <c r="C2083" s="4">
        <v>10</v>
      </c>
      <c r="D2083" s="3"/>
      <c r="E2083" s="45">
        <f t="shared" si="0"/>
        <v>490.50000000000006</v>
      </c>
    </row>
    <row r="3866" spans="8:9" ht="12.75">
      <c r="H3866" s="47" t="s">
        <v>8</v>
      </c>
      <c r="I3866" s="47" t="s">
        <v>14</v>
      </c>
    </row>
    <row r="3867" spans="8:9" ht="12.75">
      <c r="H3867" s="4">
        <v>0</v>
      </c>
      <c r="I3867" s="36">
        <f aca="true" t="shared" si="1" ref="I3867:I3877">H3867*a</f>
        <v>0</v>
      </c>
    </row>
    <row r="3868" spans="8:9" ht="12.75">
      <c r="H3868" s="4">
        <v>1</v>
      </c>
      <c r="I3868" s="36">
        <f t="shared" si="1"/>
        <v>9.81</v>
      </c>
    </row>
    <row r="3869" spans="8:9" ht="12.75">
      <c r="H3869" s="4">
        <v>2</v>
      </c>
      <c r="I3869" s="36">
        <f t="shared" si="1"/>
        <v>19.62</v>
      </c>
    </row>
    <row r="3870" spans="8:9" ht="12.75">
      <c r="H3870" s="4">
        <v>3</v>
      </c>
      <c r="I3870" s="36">
        <f t="shared" si="1"/>
        <v>29.43</v>
      </c>
    </row>
    <row r="3871" spans="8:9" ht="12.75">
      <c r="H3871" s="4">
        <v>4</v>
      </c>
      <c r="I3871" s="36">
        <f t="shared" si="1"/>
        <v>39.24</v>
      </c>
    </row>
    <row r="3872" spans="8:9" ht="12.75">
      <c r="H3872" s="48">
        <v>5</v>
      </c>
      <c r="I3872" s="36">
        <f t="shared" si="1"/>
        <v>49.050000000000004</v>
      </c>
    </row>
    <row r="3873" spans="8:9" ht="12.75">
      <c r="H3873" s="1">
        <v>6</v>
      </c>
      <c r="I3873" s="36">
        <f t="shared" si="1"/>
        <v>58.86</v>
      </c>
    </row>
    <row r="3874" spans="8:9" ht="12.75">
      <c r="H3874" s="1">
        <v>7</v>
      </c>
      <c r="I3874" s="36">
        <f t="shared" si="1"/>
        <v>68.67</v>
      </c>
    </row>
    <row r="3875" spans="8:9" ht="12.75">
      <c r="H3875" s="1">
        <v>8</v>
      </c>
      <c r="I3875" s="36">
        <f t="shared" si="1"/>
        <v>78.48</v>
      </c>
    </row>
    <row r="3876" spans="8:9" ht="12.75">
      <c r="H3876" s="1">
        <v>9</v>
      </c>
      <c r="I3876" s="36">
        <f t="shared" si="1"/>
        <v>88.29</v>
      </c>
    </row>
    <row r="3877" spans="8:9" ht="12.75">
      <c r="H3877" s="4">
        <v>10</v>
      </c>
      <c r="I3877" s="36">
        <f t="shared" si="1"/>
        <v>98.10000000000001</v>
      </c>
    </row>
  </sheetData>
  <mergeCells count="5">
    <mergeCell ref="R1:S1"/>
    <mergeCell ref="M4:N4"/>
    <mergeCell ref="F4:G4"/>
    <mergeCell ref="O4:P4"/>
    <mergeCell ref="A1:P1"/>
  </mergeCells>
  <printOptions/>
  <pageMargins left="0.75" right="0.75" top="1" bottom="1" header="0.4921259845" footer="0.4921259845"/>
  <pageSetup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C3877"/>
  <sheetViews>
    <sheetView workbookViewId="0" topLeftCell="A1">
      <selection activeCell="Q1" sqref="Q1"/>
    </sheetView>
  </sheetViews>
  <sheetFormatPr defaultColWidth="11.421875" defaultRowHeight="12.75"/>
  <cols>
    <col min="1" max="1" width="7.140625" style="7" customWidth="1"/>
    <col min="2" max="2" width="9.8515625" style="7" hidden="1" customWidth="1"/>
    <col min="3" max="3" width="9.421875" style="7" customWidth="1"/>
    <col min="4" max="4" width="0.85546875" style="7" customWidth="1"/>
    <col min="5" max="5" width="10.140625" style="7" customWidth="1"/>
    <col min="6" max="6" width="8.57421875" style="7" customWidth="1"/>
    <col min="7" max="7" width="7.00390625" style="7" customWidth="1"/>
    <col min="8" max="8" width="6.7109375" style="7" customWidth="1"/>
    <col min="9" max="9" width="4.57421875" style="7" customWidth="1"/>
    <col min="10" max="10" width="5.140625" style="7" customWidth="1"/>
    <col min="11" max="11" width="2.140625" style="7" customWidth="1"/>
    <col min="12" max="12" width="1.8515625" style="7" customWidth="1"/>
    <col min="13" max="13" width="2.8515625" style="7" customWidth="1"/>
    <col min="14" max="14" width="2.28125" style="7" customWidth="1"/>
    <col min="15" max="15" width="2.140625" style="11" customWidth="1"/>
    <col min="16" max="16" width="4.28125" style="7" customWidth="1"/>
    <col min="17" max="17" width="16.7109375" style="7" customWidth="1"/>
    <col min="18" max="18" width="10.57421875" style="7" customWidth="1"/>
    <col min="19" max="16384" width="11.421875" style="7" customWidth="1"/>
  </cols>
  <sheetData>
    <row r="1" spans="1:18" s="57" customFormat="1" ht="30" customHeight="1" thickBot="1">
      <c r="A1" s="133" t="s">
        <v>15</v>
      </c>
      <c r="B1" s="134"/>
      <c r="C1" s="134"/>
      <c r="D1" s="134"/>
      <c r="E1" s="134"/>
      <c r="F1" s="134"/>
      <c r="G1" s="134"/>
      <c r="H1" s="134"/>
      <c r="I1" s="134"/>
      <c r="J1" s="134"/>
      <c r="K1" s="58"/>
      <c r="L1" s="135"/>
      <c r="M1" s="135"/>
      <c r="N1" s="135"/>
      <c r="O1" s="135"/>
      <c r="P1" s="135"/>
      <c r="Q1" s="94" t="s">
        <v>16</v>
      </c>
      <c r="R1" s="94" t="s">
        <v>17</v>
      </c>
    </row>
    <row r="2" spans="1:27" ht="16.5" customHeight="1">
      <c r="A2" s="42"/>
      <c r="B2" s="29"/>
      <c r="C2" s="95"/>
      <c r="D2" s="50"/>
      <c r="E2" s="51" t="s">
        <v>11</v>
      </c>
      <c r="F2" s="52"/>
      <c r="G2" s="53"/>
      <c r="H2" s="59">
        <v>9.81</v>
      </c>
      <c r="I2" s="41" t="s">
        <v>10</v>
      </c>
      <c r="O2" s="7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4:29" ht="12.75">
      <c r="D3" s="8"/>
      <c r="O3" s="7"/>
      <c r="V3" s="32">
        <v>1</v>
      </c>
      <c r="W3" s="31">
        <v>1</v>
      </c>
      <c r="X3" s="31"/>
      <c r="Y3" s="31"/>
      <c r="Z3" s="31"/>
      <c r="AA3" s="33" t="s">
        <v>3</v>
      </c>
      <c r="AB3" s="31"/>
      <c r="AC3" s="31"/>
    </row>
    <row r="4" spans="4:16" ht="12.75">
      <c r="D4" s="12"/>
      <c r="I4" s="16" t="s">
        <v>1</v>
      </c>
      <c r="J4" s="35">
        <f>H2/2</f>
        <v>4.905</v>
      </c>
      <c r="K4" s="17" t="s">
        <v>9</v>
      </c>
      <c r="L4" s="18" t="str">
        <f>IF(F12&lt;0,O10,AA3)</f>
        <v>  +</v>
      </c>
      <c r="M4" s="18">
        <f>F12</f>
        <v>0</v>
      </c>
      <c r="N4" s="19" t="s">
        <v>8</v>
      </c>
      <c r="O4" s="20" t="str">
        <f>IF(H12&lt;0,O10,AA3)</f>
        <v>  +</v>
      </c>
      <c r="P4" s="21">
        <f>H12</f>
        <v>0</v>
      </c>
    </row>
    <row r="5" spans="4:8" ht="12.75">
      <c r="D5" s="12"/>
      <c r="E5" s="22"/>
      <c r="F5" s="23"/>
      <c r="G5" s="24"/>
      <c r="H5" s="25"/>
    </row>
    <row r="6" spans="4:8" ht="12.75">
      <c r="D6" s="12"/>
      <c r="E6" s="12"/>
      <c r="F6" s="12"/>
      <c r="G6" s="12"/>
      <c r="H6" s="12"/>
    </row>
    <row r="7" ht="12.75">
      <c r="D7" s="26"/>
    </row>
    <row r="8" ht="12.75">
      <c r="D8" s="26"/>
    </row>
    <row r="9" spans="4:16" ht="12.75">
      <c r="D9" s="26"/>
      <c r="I9" s="56"/>
      <c r="J9" s="49"/>
      <c r="K9" s="49"/>
      <c r="L9" s="49"/>
      <c r="M9" s="49"/>
      <c r="N9" s="49"/>
      <c r="O9" s="49"/>
      <c r="P9" s="49"/>
    </row>
    <row r="10" spans="4:16" ht="12.75">
      <c r="D10" s="27"/>
      <c r="E10" s="54"/>
      <c r="F10" s="55" t="s">
        <v>0</v>
      </c>
      <c r="I10" s="5"/>
      <c r="J10" s="5"/>
      <c r="K10" s="5"/>
      <c r="L10" s="5"/>
      <c r="M10" s="5"/>
      <c r="N10" s="5"/>
      <c r="O10" s="6" t="s">
        <v>4</v>
      </c>
      <c r="P10" s="5"/>
    </row>
    <row r="11" spans="4:8" ht="12.75">
      <c r="D11" s="28"/>
      <c r="E11" s="9" t="s">
        <v>6</v>
      </c>
      <c r="F11" s="10"/>
      <c r="G11" s="39" t="s">
        <v>7</v>
      </c>
      <c r="H11" s="40"/>
    </row>
    <row r="12" spans="5:15" ht="12.75">
      <c r="E12" s="13" t="s">
        <v>2</v>
      </c>
      <c r="F12" s="38">
        <v>0</v>
      </c>
      <c r="G12" s="14" t="s">
        <v>5</v>
      </c>
      <c r="H12" s="15">
        <v>0</v>
      </c>
      <c r="O12" s="7"/>
    </row>
    <row r="15" spans="1:3" ht="12.75">
      <c r="A15" s="29"/>
      <c r="B15" s="30"/>
      <c r="C15" s="30"/>
    </row>
    <row r="18" ht="12.75">
      <c r="A18" s="11"/>
    </row>
    <row r="2072" spans="3:5" ht="15.75">
      <c r="C2072" s="43" t="s">
        <v>12</v>
      </c>
      <c r="D2072" s="44"/>
      <c r="E2072" s="43" t="s">
        <v>13</v>
      </c>
    </row>
    <row r="2073" spans="3:5" ht="12.75">
      <c r="C2073" s="4">
        <v>0</v>
      </c>
      <c r="D2073" s="36"/>
      <c r="E2073" s="45">
        <f>1/2*a*C2073*C2073+B*C2073+moi</f>
        <v>0</v>
      </c>
    </row>
    <row r="2074" spans="3:5" ht="12.75">
      <c r="C2074" s="4">
        <v>1</v>
      </c>
      <c r="D2074" s="36"/>
      <c r="E2074" s="45">
        <f aca="true" t="shared" si="0" ref="E2074:E2083">1/2*a*C2074*C2074+B*C2074+moi</f>
        <v>4.905</v>
      </c>
    </row>
    <row r="2075" spans="3:5" ht="12.75">
      <c r="C2075" s="4">
        <v>2</v>
      </c>
      <c r="D2075" s="36"/>
      <c r="E2075" s="45">
        <f t="shared" si="0"/>
        <v>19.62</v>
      </c>
    </row>
    <row r="2076" spans="3:5" ht="12.75">
      <c r="C2076" s="4">
        <v>3</v>
      </c>
      <c r="D2076" s="36"/>
      <c r="E2076" s="45">
        <f t="shared" si="0"/>
        <v>44.144999999999996</v>
      </c>
    </row>
    <row r="2077" spans="3:5" ht="12.75">
      <c r="C2077" s="4">
        <v>4</v>
      </c>
      <c r="D2077" s="36"/>
      <c r="E2077" s="45">
        <f t="shared" si="0"/>
        <v>78.48</v>
      </c>
    </row>
    <row r="2078" spans="3:5" ht="12.75">
      <c r="C2078" s="46">
        <v>5</v>
      </c>
      <c r="D2078" s="37"/>
      <c r="E2078" s="45">
        <f t="shared" si="0"/>
        <v>122.62500000000001</v>
      </c>
    </row>
    <row r="2079" spans="3:5" ht="12.75">
      <c r="C2079" s="1">
        <v>6</v>
      </c>
      <c r="D2079" s="2"/>
      <c r="E2079" s="45">
        <f t="shared" si="0"/>
        <v>176.57999999999998</v>
      </c>
    </row>
    <row r="2080" spans="3:5" ht="12.75">
      <c r="C2080" s="1">
        <v>7</v>
      </c>
      <c r="D2080" s="2"/>
      <c r="E2080" s="45">
        <f t="shared" si="0"/>
        <v>240.345</v>
      </c>
    </row>
    <row r="2081" spans="3:5" ht="12.75">
      <c r="C2081" s="1">
        <v>8</v>
      </c>
      <c r="D2081" s="2"/>
      <c r="E2081" s="45">
        <f t="shared" si="0"/>
        <v>313.92</v>
      </c>
    </row>
    <row r="2082" spans="3:5" ht="12.75">
      <c r="C2082" s="1">
        <v>9</v>
      </c>
      <c r="D2082" s="3"/>
      <c r="E2082" s="45">
        <f t="shared" si="0"/>
        <v>397.305</v>
      </c>
    </row>
    <row r="2083" spans="3:5" ht="12.75">
      <c r="C2083" s="4">
        <v>10</v>
      </c>
      <c r="D2083" s="3"/>
      <c r="E2083" s="45">
        <f t="shared" si="0"/>
        <v>490.50000000000006</v>
      </c>
    </row>
    <row r="3866" spans="8:9" ht="12.75">
      <c r="H3866" s="47" t="s">
        <v>8</v>
      </c>
      <c r="I3866" s="47" t="s">
        <v>14</v>
      </c>
    </row>
    <row r="3867" spans="8:9" ht="12.75">
      <c r="H3867" s="4">
        <v>0</v>
      </c>
      <c r="I3867" s="36">
        <f aca="true" t="shared" si="1" ref="I3867:I3877">H3867*a</f>
        <v>0</v>
      </c>
    </row>
    <row r="3868" spans="8:9" ht="12.75">
      <c r="H3868" s="4">
        <v>1</v>
      </c>
      <c r="I3868" s="36">
        <f t="shared" si="1"/>
        <v>9.81</v>
      </c>
    </row>
    <row r="3869" spans="8:9" ht="12.75">
      <c r="H3869" s="4">
        <v>2</v>
      </c>
      <c r="I3869" s="36">
        <f t="shared" si="1"/>
        <v>19.62</v>
      </c>
    </row>
    <row r="3870" spans="8:9" ht="12.75">
      <c r="H3870" s="4">
        <v>3</v>
      </c>
      <c r="I3870" s="36">
        <f t="shared" si="1"/>
        <v>29.43</v>
      </c>
    </row>
    <row r="3871" spans="8:9" ht="12.75">
      <c r="H3871" s="4">
        <v>4</v>
      </c>
      <c r="I3871" s="36">
        <f t="shared" si="1"/>
        <v>39.24</v>
      </c>
    </row>
    <row r="3872" spans="8:9" ht="12.75">
      <c r="H3872" s="48">
        <v>5</v>
      </c>
      <c r="I3872" s="36">
        <f t="shared" si="1"/>
        <v>49.050000000000004</v>
      </c>
    </row>
    <row r="3873" spans="8:9" ht="12.75">
      <c r="H3873" s="1">
        <v>6</v>
      </c>
      <c r="I3873" s="36">
        <f t="shared" si="1"/>
        <v>58.86</v>
      </c>
    </row>
    <row r="3874" spans="8:9" ht="12.75">
      <c r="H3874" s="1">
        <v>7</v>
      </c>
      <c r="I3874" s="36">
        <f t="shared" si="1"/>
        <v>68.67</v>
      </c>
    </row>
    <row r="3875" spans="8:9" ht="12.75">
      <c r="H3875" s="1">
        <v>8</v>
      </c>
      <c r="I3875" s="36">
        <f t="shared" si="1"/>
        <v>78.48</v>
      </c>
    </row>
    <row r="3876" spans="8:9" ht="12.75">
      <c r="H3876" s="1">
        <v>9</v>
      </c>
      <c r="I3876" s="36">
        <f t="shared" si="1"/>
        <v>88.29</v>
      </c>
    </row>
    <row r="3877" spans="8:9" ht="12.75">
      <c r="H3877" s="4">
        <v>10</v>
      </c>
      <c r="I3877" s="36">
        <f t="shared" si="1"/>
        <v>98.10000000000001</v>
      </c>
    </row>
  </sheetData>
  <mergeCells count="2">
    <mergeCell ref="A1:J1"/>
    <mergeCell ref="L1:P1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MENTRARD</dc:creator>
  <cp:keywords/>
  <dc:description/>
  <cp:lastModifiedBy>MENTRARD</cp:lastModifiedBy>
  <cp:lastPrinted>2000-12-19T12:54:46Z</cp:lastPrinted>
  <dcterms:created xsi:type="dcterms:W3CDTF">2000-12-17T21:07:59Z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