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5" windowWidth="11580" windowHeight="6540" activeTab="0"/>
  </bookViews>
  <sheets>
    <sheet name="Feuil1" sheetId="1" r:id="rId1"/>
    <sheet name="Pythagore" sheetId="2" r:id="rId2"/>
  </sheets>
  <definedNames>
    <definedName name="_xlnm.Print_Area" localSheetId="1">'Pythagore'!$B$1:$I$40</definedName>
  </definedNames>
  <calcPr fullCalcOnLoad="1" refMode="R1C1"/>
</workbook>
</file>

<file path=xl/sharedStrings.xml><?xml version="1.0" encoding="utf-8"?>
<sst xmlns="http://schemas.openxmlformats.org/spreadsheetml/2006/main" count="23" uniqueCount="14">
  <si>
    <t>ABC est un triangle rectangle en A</t>
  </si>
  <si>
    <t>AB</t>
  </si>
  <si>
    <t>AC</t>
  </si>
  <si>
    <t>BC</t>
  </si>
  <si>
    <t>AB²</t>
  </si>
  <si>
    <t>AC²</t>
  </si>
  <si>
    <t>BC²</t>
  </si>
  <si>
    <t>THEOREME DE PYTHAGORE</t>
  </si>
  <si>
    <t>1.Calcul de l'un des côtés d'un triangle rectangle connaissant les deux autres</t>
  </si>
  <si>
    <t>Donner une valeur pour AB et AC:</t>
  </si>
  <si>
    <t>Donner une valeur pour AB et BC:</t>
  </si>
  <si>
    <t>Donner une valeur pour AC et BC:</t>
  </si>
  <si>
    <t>2.Le triangle ABC est-il rectangle ?</t>
  </si>
  <si>
    <t>Conclusion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</si>
</sst>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</numFmts>
  <fonts count="31">
    <font>
      <sz val="10"/>
      <name val="Times New Roman"/>
      <family val="0"/>
    </font>
    <font>
      <b/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4.75"/>
      <name val="Times New Roman"/>
      <family val="0"/>
    </font>
    <font>
      <sz val="5.25"/>
      <name val="Times New Roman"/>
      <family val="0"/>
    </font>
    <font>
      <sz val="5"/>
      <name val="Times New Roman"/>
      <family val="0"/>
    </font>
    <font>
      <sz val="5.75"/>
      <name val="Times New Roman"/>
      <family val="0"/>
    </font>
    <font>
      <sz val="8"/>
      <name val="Times New Roman"/>
      <family val="0"/>
    </font>
    <font>
      <sz val="3.75"/>
      <name val="Times New Roman"/>
      <family val="0"/>
    </font>
    <font>
      <sz val="10.5"/>
      <name val="Times New Roman"/>
      <family val="0"/>
    </font>
    <font>
      <sz val="9.5"/>
      <name val="Times New Roman"/>
      <family val="0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9"/>
      <color indexed="12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22"/>
      <name val="Times New Roman"/>
      <family val="1"/>
    </font>
    <font>
      <sz val="10"/>
      <color indexed="22"/>
      <name val="Times New Roman"/>
      <family val="1"/>
    </font>
    <font>
      <i/>
      <sz val="10"/>
      <color indexed="22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6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centerContinuous" vertical="center"/>
      <protection hidden="1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18" fillId="2" borderId="0" xfId="0" applyFont="1" applyFill="1" applyAlignment="1" applyProtection="1">
      <alignment horizontal="centerContinuous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27" fillId="3" borderId="0" xfId="0" applyFont="1" applyFill="1" applyAlignment="1" applyProtection="1">
      <alignment vertical="center"/>
      <protection hidden="1"/>
    </xf>
    <xf numFmtId="0" fontId="13" fillId="4" borderId="0" xfId="0" applyFont="1" applyFill="1" applyAlignment="1" applyProtection="1">
      <alignment vertical="center"/>
      <protection hidden="1"/>
    </xf>
    <xf numFmtId="0" fontId="20" fillId="4" borderId="0" xfId="0" applyFont="1" applyFill="1" applyAlignment="1" applyProtection="1">
      <alignment vertical="center"/>
      <protection hidden="1"/>
    </xf>
    <xf numFmtId="0" fontId="28" fillId="4" borderId="0" xfId="0" applyFont="1" applyFill="1" applyAlignment="1" applyProtection="1">
      <alignment vertical="center"/>
      <protection hidden="1"/>
    </xf>
    <xf numFmtId="0" fontId="0" fillId="4" borderId="0" xfId="0" applyFont="1" applyFill="1" applyAlignment="1" applyProtection="1">
      <alignment vertical="center"/>
      <protection hidden="1"/>
    </xf>
    <xf numFmtId="0" fontId="27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22" fillId="0" borderId="1" xfId="0" applyFont="1" applyFill="1" applyBorder="1" applyAlignment="1" applyProtection="1">
      <alignment horizontal="center" vertical="center"/>
      <protection hidden="1"/>
    </xf>
    <xf numFmtId="0" fontId="22" fillId="0" borderId="2" xfId="0" applyFont="1" applyFill="1" applyBorder="1" applyAlignment="1" applyProtection="1">
      <alignment horizontal="center" vertical="center"/>
      <protection hidden="1"/>
    </xf>
    <xf numFmtId="0" fontId="22" fillId="0" borderId="3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64" fontId="22" fillId="0" borderId="4" xfId="0" applyNumberFormat="1" applyFont="1" applyFill="1" applyBorder="1" applyAlignment="1" applyProtection="1">
      <alignment horizontal="center" vertical="center"/>
      <protection hidden="1"/>
    </xf>
    <xf numFmtId="164" fontId="22" fillId="0" borderId="5" xfId="0" applyNumberFormat="1" applyFont="1" applyFill="1" applyBorder="1" applyAlignment="1" applyProtection="1">
      <alignment horizontal="center" vertical="center"/>
      <protection hidden="1"/>
    </xf>
    <xf numFmtId="164" fontId="22" fillId="0" borderId="6" xfId="0" applyNumberFormat="1" applyFont="1" applyFill="1" applyBorder="1" applyAlignment="1" applyProtection="1">
      <alignment horizontal="center" vertical="center"/>
      <protection hidden="1"/>
    </xf>
    <xf numFmtId="0" fontId="21" fillId="5" borderId="7" xfId="0" applyFont="1" applyFill="1" applyBorder="1" applyAlignment="1" applyProtection="1">
      <alignment vertical="center"/>
      <protection hidden="1"/>
    </xf>
    <xf numFmtId="0" fontId="0" fillId="5" borderId="8" xfId="0" applyFont="1" applyFill="1" applyBorder="1" applyAlignment="1" applyProtection="1">
      <alignment vertical="center"/>
      <protection hidden="1"/>
    </xf>
    <xf numFmtId="0" fontId="0" fillId="5" borderId="9" xfId="0" applyFont="1" applyFill="1" applyBorder="1" applyAlignment="1" applyProtection="1">
      <alignment vertical="center"/>
      <protection hidden="1"/>
    </xf>
    <xf numFmtId="0" fontId="0" fillId="5" borderId="10" xfId="0" applyFont="1" applyFill="1" applyBorder="1" applyAlignment="1" applyProtection="1">
      <alignment vertical="center"/>
      <protection hidden="1"/>
    </xf>
    <xf numFmtId="0" fontId="0" fillId="5" borderId="0" xfId="0" applyFont="1" applyFill="1" applyBorder="1" applyAlignment="1" applyProtection="1">
      <alignment vertical="center"/>
      <protection hidden="1"/>
    </xf>
    <xf numFmtId="0" fontId="0" fillId="5" borderId="11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0" fontId="0" fillId="5" borderId="1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0" fillId="5" borderId="14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27" fillId="6" borderId="0" xfId="0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5" borderId="2" xfId="0" applyFont="1" applyFill="1" applyBorder="1" applyAlignment="1" applyProtection="1">
      <alignment horizontal="center" vertical="center"/>
      <protection hidden="1"/>
    </xf>
    <xf numFmtId="0" fontId="14" fillId="5" borderId="3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20" fillId="5" borderId="6" xfId="0" applyFont="1" applyFill="1" applyBorder="1" applyAlignment="1" applyProtection="1">
      <alignment horizontal="center" vertical="center"/>
      <protection hidden="1"/>
    </xf>
    <xf numFmtId="0" fontId="20" fillId="5" borderId="15" xfId="0" applyFont="1" applyFill="1" applyBorder="1" applyAlignment="1" applyProtection="1">
      <alignment horizontal="center" vertical="center"/>
      <protection hidden="1"/>
    </xf>
    <xf numFmtId="0" fontId="20" fillId="5" borderId="16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vertical="center"/>
      <protection hidden="1"/>
    </xf>
    <xf numFmtId="0" fontId="23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left" vertical="center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vertical="center"/>
      <protection locked="0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29" fillId="5" borderId="15" xfId="0" applyNumberFormat="1" applyFont="1" applyFill="1" applyBorder="1" applyAlignment="1" applyProtection="1">
      <alignment horizontal="center" vertical="center"/>
      <protection locked="0"/>
    </xf>
    <xf numFmtId="0" fontId="29" fillId="5" borderId="16" xfId="0" applyNumberFormat="1" applyFont="1" applyFill="1" applyBorder="1" applyAlignment="1" applyProtection="1">
      <alignment horizontal="center" vertical="center"/>
      <protection locked="0"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22" fillId="0" borderId="9" xfId="0" applyFont="1" applyFill="1" applyBorder="1" applyAlignment="1" applyProtection="1">
      <alignment horizontal="center" vertical="center"/>
      <protection hidden="1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221"/>
          <c:w val="0.90025"/>
          <c:h val="0.739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Pythagore!$N$6:$N$9</c:f>
              <c:numCache/>
            </c:numRef>
          </c:xVal>
          <c:yVal>
            <c:numRef>
              <c:f>Pythagore!$O$6:$O$9</c:f>
              <c:numCache/>
            </c:numRef>
          </c:yVal>
          <c:smooth val="0"/>
        </c:ser>
        <c:axId val="50387280"/>
        <c:axId val="50832337"/>
      </c:scatterChart>
      <c:valAx>
        <c:axId val="5038728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832337"/>
        <c:crossesAt val="0"/>
        <c:crossBetween val="midCat"/>
        <c:dispUnits/>
        <c:majorUnit val="1"/>
        <c:minorUnit val="0.1"/>
      </c:valAx>
      <c:valAx>
        <c:axId val="5083233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387280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04425"/>
          <c:w val="0.82325"/>
          <c:h val="0.711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Pythagore!$N$12:$N$15</c:f>
              <c:numCache/>
            </c:numRef>
          </c:xVal>
          <c:yVal>
            <c:numRef>
              <c:f>Pythagore!$O$12:$O$15</c:f>
              <c:numCache/>
            </c:numRef>
          </c:yVal>
          <c:smooth val="0"/>
        </c:ser>
        <c:axId val="54837850"/>
        <c:axId val="23778603"/>
      </c:scatterChart>
      <c:valAx>
        <c:axId val="5483785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778603"/>
        <c:crossesAt val="0"/>
        <c:crossBetween val="midCat"/>
        <c:dispUnits/>
        <c:majorUnit val="1"/>
        <c:minorUnit val="0.1"/>
      </c:valAx>
      <c:valAx>
        <c:axId val="23778603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837850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1275"/>
          <c:w val="0.86075"/>
          <c:h val="0.6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Pythagore!$N$17:$N$20</c:f>
              <c:numCache/>
            </c:numRef>
          </c:xVal>
          <c:yVal>
            <c:numRef>
              <c:f>Pythagore!$O$17:$O$20</c:f>
              <c:numCache/>
            </c:numRef>
          </c:yVal>
          <c:smooth val="0"/>
        </c:ser>
        <c:axId val="12680836"/>
        <c:axId val="47018661"/>
      </c:scatterChart>
      <c:valAx>
        <c:axId val="12680836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18661"/>
        <c:crossesAt val="0"/>
        <c:crossBetween val="midCat"/>
        <c:dispUnits/>
        <c:majorUnit val="1"/>
        <c:minorUnit val="0.1"/>
      </c:valAx>
      <c:valAx>
        <c:axId val="4701866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80836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.03875"/>
          <c:w val="0.7405"/>
          <c:h val="0.9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Pythagore!$N$28:$N$31</c:f>
              <c:numCache/>
            </c:numRef>
          </c:xVal>
          <c:yVal>
            <c:numRef>
              <c:f>Pythagore!$O$28:$O$31</c:f>
              <c:numCache/>
            </c:numRef>
          </c:yVal>
          <c:smooth val="0"/>
        </c:ser>
        <c:axId val="20514766"/>
        <c:axId val="50415167"/>
      </c:scatterChart>
      <c:valAx>
        <c:axId val="20514766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415167"/>
        <c:crossesAt val="0"/>
        <c:crossBetween val="midCat"/>
        <c:dispUnits/>
        <c:majorUnit val="1"/>
        <c:minorUnit val="0.1"/>
      </c:valAx>
      <c:valAx>
        <c:axId val="5041516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514766"/>
        <c:crossesAt val="0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4</xdr:row>
      <xdr:rowOff>57150</xdr:rowOff>
    </xdr:from>
    <xdr:to>
      <xdr:col>9</xdr:col>
      <xdr:colOff>552450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04850"/>
          <a:ext cx="6143625" cy="29908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133350</xdr:rowOff>
    </xdr:from>
    <xdr:to>
      <xdr:col>10</xdr:col>
      <xdr:colOff>295275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5725" y="295275"/>
          <a:ext cx="70675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THEOREME DE PYTHAGORE</a:t>
          </a:r>
        </a:p>
      </xdr:txBody>
    </xdr:sp>
    <xdr:clientData/>
  </xdr:twoCellAnchor>
  <xdr:twoCellAnchor>
    <xdr:from>
      <xdr:col>1</xdr:col>
      <xdr:colOff>85725</xdr:colOff>
      <xdr:row>19</xdr:row>
      <xdr:rowOff>142875</xdr:rowOff>
    </xdr:from>
    <xdr:to>
      <xdr:col>9</xdr:col>
      <xdr:colOff>276225</xdr:colOff>
      <xdr:row>23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771525" y="3219450"/>
          <a:ext cx="56769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ET RECIPROQUEMENT</a:t>
          </a:r>
        </a:p>
      </xdr:txBody>
    </xdr:sp>
    <xdr:clientData/>
  </xdr:twoCellAnchor>
  <xdr:twoCellAnchor>
    <xdr:from>
      <xdr:col>0</xdr:col>
      <xdr:colOff>200025</xdr:colOff>
      <xdr:row>24</xdr:row>
      <xdr:rowOff>19050</xdr:rowOff>
    </xdr:from>
    <xdr:to>
      <xdr:col>2</xdr:col>
      <xdr:colOff>495300</xdr:colOff>
      <xdr:row>25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0025" y="3905250"/>
          <a:ext cx="1666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Daniel MENTRARD</a:t>
          </a:r>
        </a:p>
      </xdr:txBody>
    </xdr:sp>
    <xdr:clientData/>
  </xdr:twoCellAnchor>
  <xdr:twoCellAnchor>
    <xdr:from>
      <xdr:col>8</xdr:col>
      <xdr:colOff>352425</xdr:colOff>
      <xdr:row>8</xdr:row>
      <xdr:rowOff>85725</xdr:rowOff>
    </xdr:from>
    <xdr:to>
      <xdr:col>9</xdr:col>
      <xdr:colOff>457200</xdr:colOff>
      <xdr:row>10</xdr:row>
      <xdr:rowOff>0</xdr:rowOff>
    </xdr:to>
    <xdr:sp macro="[0]!suite">
      <xdr:nvSpPr>
        <xdr:cNvPr id="5" name="TextBox 5"/>
        <xdr:cNvSpPr txBox="1">
          <a:spLocks noChangeArrowheads="1"/>
        </xdr:cNvSpPr>
      </xdr:nvSpPr>
      <xdr:spPr>
        <a:xfrm>
          <a:off x="5838825" y="1381125"/>
          <a:ext cx="790575" cy="23812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Suite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0.4975</cdr:y>
    </cdr:from>
    <cdr:to>
      <cdr:x>0.52625</cdr:x>
      <cdr:y>0.56625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962025"/>
          <a:ext cx="57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0.49475</cdr:y>
    </cdr:from>
    <cdr:to>
      <cdr:x>0.52825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990600"/>
          <a:ext cx="57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0.4895</cdr:y>
    </cdr:from>
    <cdr:to>
      <cdr:x>0.5115</cdr:x>
      <cdr:y>0.57375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771525"/>
          <a:ext cx="57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0.5165</cdr:x>
      <cdr:y>0.5</cdr:y>
    </cdr:from>
    <cdr:to>
      <cdr:x>0.531</cdr:x>
      <cdr:y>0.5745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019175"/>
          <a:ext cx="57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85725</xdr:rowOff>
    </xdr:from>
    <xdr:to>
      <xdr:col>3</xdr:col>
      <xdr:colOff>581025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142875" y="1571625"/>
        <a:ext cx="19431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8</xdr:row>
      <xdr:rowOff>28575</xdr:rowOff>
    </xdr:from>
    <xdr:to>
      <xdr:col>7</xdr:col>
      <xdr:colOff>428625</xdr:colOff>
      <xdr:row>20</xdr:row>
      <xdr:rowOff>104775</xdr:rowOff>
    </xdr:to>
    <xdr:graphicFrame>
      <xdr:nvGraphicFramePr>
        <xdr:cNvPr id="2" name="Chart 4"/>
        <xdr:cNvGraphicFramePr/>
      </xdr:nvGraphicFramePr>
      <xdr:xfrm>
        <a:off x="2476500" y="1514475"/>
        <a:ext cx="18192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9</xdr:row>
      <xdr:rowOff>76200</xdr:rowOff>
    </xdr:from>
    <xdr:to>
      <xdr:col>12</xdr:col>
      <xdr:colOff>0</xdr:colOff>
      <xdr:row>19</xdr:row>
      <xdr:rowOff>38100</xdr:rowOff>
    </xdr:to>
    <xdr:graphicFrame>
      <xdr:nvGraphicFramePr>
        <xdr:cNvPr id="3" name="Chart 5"/>
        <xdr:cNvGraphicFramePr/>
      </xdr:nvGraphicFramePr>
      <xdr:xfrm>
        <a:off x="4800600" y="1724025"/>
        <a:ext cx="21336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24</xdr:row>
      <xdr:rowOff>38100</xdr:rowOff>
    </xdr:from>
    <xdr:to>
      <xdr:col>11</xdr:col>
      <xdr:colOff>238125</xdr:colOff>
      <xdr:row>36</xdr:row>
      <xdr:rowOff>28575</xdr:rowOff>
    </xdr:to>
    <xdr:graphicFrame>
      <xdr:nvGraphicFramePr>
        <xdr:cNvPr id="4" name="Chart 6"/>
        <xdr:cNvGraphicFramePr/>
      </xdr:nvGraphicFramePr>
      <xdr:xfrm>
        <a:off x="2486025" y="4152900"/>
        <a:ext cx="39338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19050</xdr:rowOff>
    </xdr:from>
    <xdr:to>
      <xdr:col>2</xdr:col>
      <xdr:colOff>323850</xdr:colOff>
      <xdr:row>0</xdr:row>
      <xdr:rowOff>238125</xdr:rowOff>
    </xdr:to>
    <xdr:sp macro="[0]!plein">
      <xdr:nvSpPr>
        <xdr:cNvPr id="5" name="TextBox 7"/>
        <xdr:cNvSpPr txBox="1">
          <a:spLocks noChangeArrowheads="1"/>
        </xdr:cNvSpPr>
      </xdr:nvSpPr>
      <xdr:spPr>
        <a:xfrm>
          <a:off x="171450" y="19050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Plein écran</a:t>
          </a:r>
        </a:p>
      </xdr:txBody>
    </xdr:sp>
    <xdr:clientData/>
  </xdr:twoCellAnchor>
  <xdr:twoCellAnchor>
    <xdr:from>
      <xdr:col>10</xdr:col>
      <xdr:colOff>552450</xdr:colOff>
      <xdr:row>0</xdr:row>
      <xdr:rowOff>0</xdr:rowOff>
    </xdr:from>
    <xdr:to>
      <xdr:col>13</xdr:col>
      <xdr:colOff>200025</xdr:colOff>
      <xdr:row>0</xdr:row>
      <xdr:rowOff>219075</xdr:rowOff>
    </xdr:to>
    <xdr:sp macro="[0]!ferme">
      <xdr:nvSpPr>
        <xdr:cNvPr id="6" name="TextBox 8"/>
        <xdr:cNvSpPr txBox="1">
          <a:spLocks noChangeArrowheads="1"/>
        </xdr:cNvSpPr>
      </xdr:nvSpPr>
      <xdr:spPr>
        <a:xfrm>
          <a:off x="5905500" y="0"/>
          <a:ext cx="14001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Fermer le plein écran</a:t>
          </a:r>
        </a:p>
      </xdr:txBody>
    </xdr:sp>
    <xdr:clientData/>
  </xdr:twoCellAnchor>
  <xdr:twoCellAnchor>
    <xdr:from>
      <xdr:col>1</xdr:col>
      <xdr:colOff>485775</xdr:colOff>
      <xdr:row>8</xdr:row>
      <xdr:rowOff>9525</xdr:rowOff>
    </xdr:from>
    <xdr:to>
      <xdr:col>3</xdr:col>
      <xdr:colOff>666750</xdr:colOff>
      <xdr:row>10</xdr:row>
      <xdr:rowOff>9525</xdr:rowOff>
    </xdr:to>
    <xdr:grpSp>
      <xdr:nvGrpSpPr>
        <xdr:cNvPr id="7" name="Group 11"/>
        <xdr:cNvGrpSpPr>
          <a:grpSpLocks/>
        </xdr:cNvGrpSpPr>
      </xdr:nvGrpSpPr>
      <xdr:grpSpPr>
        <a:xfrm>
          <a:off x="619125" y="1495425"/>
          <a:ext cx="1552575" cy="323850"/>
          <a:chOff x="65" y="157"/>
          <a:chExt cx="163" cy="34"/>
        </a:xfrm>
        <a:solidFill>
          <a:srgbClr val="FFFFFF"/>
        </a:solidFill>
      </xdr:grpSpPr>
      <xdr:sp>
        <xdr:nvSpPr>
          <xdr:cNvPr id="8" name="TextBox 9"/>
          <xdr:cNvSpPr txBox="1">
            <a:spLocks noChangeArrowheads="1"/>
          </xdr:cNvSpPr>
        </xdr:nvSpPr>
        <xdr:spPr>
          <a:xfrm>
            <a:off x="65" y="157"/>
            <a:ext cx="16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BC  =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AB² + AC²</a:t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140" y="162"/>
            <a:ext cx="6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523875</xdr:colOff>
      <xdr:row>7</xdr:row>
      <xdr:rowOff>133350</xdr:rowOff>
    </xdr:from>
    <xdr:to>
      <xdr:col>7</xdr:col>
      <xdr:colOff>657225</xdr:colOff>
      <xdr:row>9</xdr:row>
      <xdr:rowOff>133350</xdr:rowOff>
    </xdr:to>
    <xdr:grpSp>
      <xdr:nvGrpSpPr>
        <xdr:cNvPr id="10" name="Group 20"/>
        <xdr:cNvGrpSpPr>
          <a:grpSpLocks/>
        </xdr:cNvGrpSpPr>
      </xdr:nvGrpSpPr>
      <xdr:grpSpPr>
        <a:xfrm>
          <a:off x="2971800" y="1457325"/>
          <a:ext cx="1552575" cy="323850"/>
          <a:chOff x="312" y="153"/>
          <a:chExt cx="163" cy="34"/>
        </a:xfrm>
        <a:solidFill>
          <a:srgbClr val="FFFFFF"/>
        </a:solidFill>
      </xdr:grpSpPr>
      <xdr:sp>
        <xdr:nvSpPr>
          <xdr:cNvPr id="11" name="TextBox 13"/>
          <xdr:cNvSpPr txBox="1">
            <a:spLocks noChangeArrowheads="1"/>
          </xdr:cNvSpPr>
        </xdr:nvSpPr>
        <xdr:spPr>
          <a:xfrm>
            <a:off x="312" y="153"/>
            <a:ext cx="16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  =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BC² - AB²</a:t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388" y="158"/>
            <a:ext cx="6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7</xdr:row>
      <xdr:rowOff>152400</xdr:rowOff>
    </xdr:from>
    <xdr:to>
      <xdr:col>12</xdr:col>
      <xdr:colOff>85725</xdr:colOff>
      <xdr:row>9</xdr:row>
      <xdr:rowOff>152400</xdr:rowOff>
    </xdr:to>
    <xdr:grpSp>
      <xdr:nvGrpSpPr>
        <xdr:cNvPr id="13" name="Group 19"/>
        <xdr:cNvGrpSpPr>
          <a:grpSpLocks/>
        </xdr:cNvGrpSpPr>
      </xdr:nvGrpSpPr>
      <xdr:grpSpPr>
        <a:xfrm>
          <a:off x="5467350" y="1476375"/>
          <a:ext cx="1552575" cy="323850"/>
          <a:chOff x="574" y="155"/>
          <a:chExt cx="163" cy="34"/>
        </a:xfrm>
        <a:solidFill>
          <a:srgbClr val="FFFFFF"/>
        </a:solidFill>
      </xdr:grpSpPr>
      <xdr:sp>
        <xdr:nvSpPr>
          <xdr:cNvPr id="14" name="TextBox 16"/>
          <xdr:cNvSpPr txBox="1">
            <a:spLocks noChangeArrowheads="1"/>
          </xdr:cNvSpPr>
        </xdr:nvSpPr>
        <xdr:spPr>
          <a:xfrm>
            <a:off x="574" y="155"/>
            <a:ext cx="16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  =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BC² - AC²</a:t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653" y="160"/>
            <a:ext cx="6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2</xdr:row>
      <xdr:rowOff>142875</xdr:rowOff>
    </xdr:from>
    <xdr:to>
      <xdr:col>4</xdr:col>
      <xdr:colOff>95250</xdr:colOff>
      <xdr:row>3</xdr:row>
      <xdr:rowOff>133350</xdr:rowOff>
    </xdr:to>
    <xdr:sp>
      <xdr:nvSpPr>
        <xdr:cNvPr id="16" name="Line 21"/>
        <xdr:cNvSpPr>
          <a:spLocks/>
        </xdr:cNvSpPr>
      </xdr:nvSpPr>
      <xdr:spPr>
        <a:xfrm flipH="1">
          <a:off x="1685925" y="600075"/>
          <a:ext cx="666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142875</xdr:rowOff>
    </xdr:from>
    <xdr:to>
      <xdr:col>9</xdr:col>
      <xdr:colOff>190500</xdr:colOff>
      <xdr:row>3</xdr:row>
      <xdr:rowOff>142875</xdr:rowOff>
    </xdr:to>
    <xdr:sp>
      <xdr:nvSpPr>
        <xdr:cNvPr id="17" name="Line 22"/>
        <xdr:cNvSpPr>
          <a:spLocks/>
        </xdr:cNvSpPr>
      </xdr:nvSpPr>
      <xdr:spPr>
        <a:xfrm>
          <a:off x="4610100" y="600075"/>
          <a:ext cx="323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342900</xdr:colOff>
      <xdr:row>3</xdr:row>
      <xdr:rowOff>19050</xdr:rowOff>
    </xdr:from>
    <xdr:to>
      <xdr:col>6</xdr:col>
      <xdr:colOff>352425</xdr:colOff>
      <xdr:row>4</xdr:row>
      <xdr:rowOff>9525</xdr:rowOff>
    </xdr:to>
    <xdr:sp>
      <xdr:nvSpPr>
        <xdr:cNvPr id="18" name="Line 23"/>
        <xdr:cNvSpPr>
          <a:spLocks/>
        </xdr:cNvSpPr>
      </xdr:nvSpPr>
      <xdr:spPr>
        <a:xfrm>
          <a:off x="3476625" y="6381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123825</xdr:colOff>
      <xdr:row>1</xdr:row>
      <xdr:rowOff>9525</xdr:rowOff>
    </xdr:from>
    <xdr:to>
      <xdr:col>13</xdr:col>
      <xdr:colOff>171450</xdr:colOff>
      <xdr:row>2</xdr:row>
      <xdr:rowOff>28575</xdr:rowOff>
    </xdr:to>
    <xdr:sp macro="[0]!retour">
      <xdr:nvSpPr>
        <xdr:cNvPr id="19" name="TextBox 24"/>
        <xdr:cNvSpPr txBox="1">
          <a:spLocks noChangeArrowheads="1"/>
        </xdr:cNvSpPr>
      </xdr:nvSpPr>
      <xdr:spPr>
        <a:xfrm>
          <a:off x="6305550" y="266700"/>
          <a:ext cx="9715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Retour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showRowColHeaders="0" tabSelected="1" workbookViewId="0" topLeftCell="A1">
      <selection activeCell="I10" sqref="I10"/>
    </sheetView>
  </sheetViews>
  <sheetFormatPr defaultColWidth="12" defaultRowHeight="12.75"/>
  <cols>
    <col min="1" max="16384" width="12" style="68" customWidth="1"/>
  </cols>
  <sheetData/>
  <sheetProtection password="C436" sheet="1" object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135"/>
  <sheetViews>
    <sheetView showRowColHeaders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12" defaultRowHeight="12.75"/>
  <cols>
    <col min="1" max="1" width="2.33203125" style="29" customWidth="1"/>
    <col min="2" max="3" width="12" style="37" customWidth="1"/>
    <col min="4" max="4" width="13.16015625" style="37" customWidth="1"/>
    <col min="5" max="5" width="3.33203125" style="37" customWidth="1"/>
    <col min="6" max="6" width="12" style="37" customWidth="1"/>
    <col min="7" max="7" width="12.83203125" style="37" customWidth="1"/>
    <col min="8" max="8" width="12" style="37" customWidth="1"/>
    <col min="9" max="9" width="3.33203125" style="37" customWidth="1"/>
    <col min="10" max="10" width="10.66015625" style="37" customWidth="1"/>
    <col min="11" max="11" width="14.5" style="37" customWidth="1"/>
    <col min="12" max="12" width="13.16015625" style="37" customWidth="1"/>
    <col min="13" max="13" width="3" style="37" customWidth="1"/>
    <col min="14" max="15" width="6.83203125" style="13" customWidth="1"/>
    <col min="16" max="16" width="12" style="13" customWidth="1"/>
    <col min="17" max="16384" width="12" style="37" customWidth="1"/>
  </cols>
  <sheetData>
    <row r="1" spans="2:16" s="1" customFormat="1" ht="20.25">
      <c r="B1" s="2"/>
      <c r="C1" s="2"/>
      <c r="E1" s="3"/>
      <c r="G1" s="4" t="s">
        <v>7</v>
      </c>
      <c r="H1" s="2"/>
      <c r="N1" s="5"/>
      <c r="O1" s="5"/>
      <c r="P1" s="5"/>
    </row>
    <row r="2" spans="2:16" s="6" customFormat="1" ht="15.75">
      <c r="B2" s="7" t="s">
        <v>8</v>
      </c>
      <c r="N2" s="8"/>
      <c r="O2" s="8"/>
      <c r="P2" s="8"/>
    </row>
    <row r="3" spans="6:16" s="9" customFormat="1" ht="12.75">
      <c r="F3" s="10" t="s">
        <v>0</v>
      </c>
      <c r="N3" s="11"/>
      <c r="O3" s="11"/>
      <c r="P3" s="11"/>
    </row>
    <row r="4" spans="14:16" s="12" customFormat="1" ht="12.75">
      <c r="N4" s="13"/>
      <c r="O4" s="13"/>
      <c r="P4" s="13"/>
    </row>
    <row r="5" spans="2:16" s="12" customFormat="1" ht="12.75">
      <c r="B5" s="14" t="s">
        <v>9</v>
      </c>
      <c r="F5" s="14" t="s">
        <v>10</v>
      </c>
      <c r="J5" s="14" t="s">
        <v>11</v>
      </c>
      <c r="N5" s="13"/>
      <c r="O5" s="13"/>
      <c r="P5" s="13"/>
    </row>
    <row r="6" spans="1:16" s="19" customFormat="1" ht="15">
      <c r="A6" s="12"/>
      <c r="B6" s="15" t="s">
        <v>1</v>
      </c>
      <c r="C6" s="16" t="s">
        <v>2</v>
      </c>
      <c r="D6" s="17" t="s">
        <v>3</v>
      </c>
      <c r="E6" s="18"/>
      <c r="F6" s="15" t="s">
        <v>1</v>
      </c>
      <c r="G6" s="16" t="s">
        <v>2</v>
      </c>
      <c r="H6" s="17" t="s">
        <v>3</v>
      </c>
      <c r="I6" s="18"/>
      <c r="J6" s="15" t="s">
        <v>1</v>
      </c>
      <c r="K6" s="16" t="s">
        <v>2</v>
      </c>
      <c r="L6" s="69" t="s">
        <v>3</v>
      </c>
      <c r="M6" s="70"/>
      <c r="N6" s="13">
        <v>0</v>
      </c>
      <c r="O6" s="13">
        <v>0</v>
      </c>
      <c r="P6" s="13"/>
    </row>
    <row r="7" spans="1:16" s="19" customFormat="1" ht="15">
      <c r="A7" s="12"/>
      <c r="B7" s="67">
        <v>4</v>
      </c>
      <c r="C7" s="60">
        <v>5</v>
      </c>
      <c r="D7" s="20">
        <f>IF(AND(B7&gt;0,C7&gt;0),SQRT(B7*B7+C7*C7),"")</f>
        <v>6.4031242374328485</v>
      </c>
      <c r="E7" s="18"/>
      <c r="F7" s="59">
        <v>5</v>
      </c>
      <c r="G7" s="21">
        <f>IF(AND(F7&gt;0,H7&gt;F7),SQRT(H7*H7-F7*F7),"")</f>
        <v>7.483314773547883</v>
      </c>
      <c r="H7" s="61">
        <v>9</v>
      </c>
      <c r="I7" s="18"/>
      <c r="J7" s="22">
        <f>IF(AND(K7&gt;0,L7&gt;K7),SQRT(L7*L7-K7*K7),"")</f>
        <v>7.416198487095663</v>
      </c>
      <c r="K7" s="62">
        <v>3</v>
      </c>
      <c r="L7" s="71">
        <v>8</v>
      </c>
      <c r="M7" s="72"/>
      <c r="N7" s="13">
        <f>B7</f>
        <v>4</v>
      </c>
      <c r="O7" s="13">
        <v>0</v>
      </c>
      <c r="P7" s="13"/>
    </row>
    <row r="8" spans="1:16" s="19" customFormat="1" ht="12.75">
      <c r="A8" s="12"/>
      <c r="B8" s="23" t="str">
        <f>IF(AND(B7&gt;0,C7&gt;0),"Conséquence du théorème de Pythagore","Les longueurs des côtés doivent être des nombres strictement positifs")</f>
        <v>Conséquence du théorème de Pythagore</v>
      </c>
      <c r="C8" s="24"/>
      <c r="D8" s="25"/>
      <c r="E8" s="12"/>
      <c r="F8" s="23" t="str">
        <f>IF(F7&lt;=0,"Les longueurs des côtés doivent être des nombres strictement positifs",IF(F7&gt;=H7,"L'hypoténuse BC est le plus grand des trois côtés","Conséquence du théorème de Pythagore"))</f>
        <v>Conséquence du théorème de Pythagore</v>
      </c>
      <c r="G8" s="24"/>
      <c r="H8" s="25"/>
      <c r="I8" s="12"/>
      <c r="J8" s="23" t="str">
        <f>IF(K7&lt;=0,"Les longueurs des côtés doivent être des nombres strictement positifs",IF(K7&gt;=L7,"L'hypoténuse BC est le plus grand des trois côtés","Conséquence du théorème de Pythagore"))</f>
        <v>Conséquence du théorème de Pythagore</v>
      </c>
      <c r="K8" s="24"/>
      <c r="L8" s="24"/>
      <c r="M8" s="25"/>
      <c r="N8" s="13">
        <v>0</v>
      </c>
      <c r="O8" s="13">
        <f>C7</f>
        <v>5</v>
      </c>
      <c r="P8" s="13"/>
    </row>
    <row r="9" spans="1:16" s="19" customFormat="1" ht="12.75">
      <c r="A9" s="12"/>
      <c r="B9" s="26"/>
      <c r="C9" s="27"/>
      <c r="D9" s="28"/>
      <c r="E9" s="12"/>
      <c r="F9" s="26"/>
      <c r="G9" s="27"/>
      <c r="H9" s="28"/>
      <c r="I9" s="12"/>
      <c r="J9" s="26"/>
      <c r="K9" s="27"/>
      <c r="L9" s="27"/>
      <c r="M9" s="28"/>
      <c r="N9" s="13">
        <v>0</v>
      </c>
      <c r="O9" s="13">
        <v>0</v>
      </c>
      <c r="P9" s="13"/>
    </row>
    <row r="10" spans="2:13" ht="12.75">
      <c r="B10" s="30"/>
      <c r="C10" s="31"/>
      <c r="D10" s="32"/>
      <c r="E10" s="29"/>
      <c r="F10" s="33"/>
      <c r="G10" s="34"/>
      <c r="H10" s="35"/>
      <c r="I10" s="29"/>
      <c r="J10" s="36"/>
      <c r="K10" s="34"/>
      <c r="L10" s="34"/>
      <c r="M10" s="35"/>
    </row>
    <row r="11" spans="2:13" ht="12.75">
      <c r="B11" s="36"/>
      <c r="C11" s="34"/>
      <c r="D11" s="35"/>
      <c r="E11" s="29"/>
      <c r="F11" s="36"/>
      <c r="G11" s="34"/>
      <c r="H11" s="35"/>
      <c r="I11" s="29"/>
      <c r="J11" s="36"/>
      <c r="K11" s="34"/>
      <c r="L11" s="34"/>
      <c r="M11" s="35"/>
    </row>
    <row r="12" spans="2:15" ht="12.75">
      <c r="B12" s="36"/>
      <c r="C12" s="34"/>
      <c r="D12" s="35"/>
      <c r="E12" s="29"/>
      <c r="F12" s="36"/>
      <c r="G12" s="34"/>
      <c r="H12" s="35"/>
      <c r="I12" s="29"/>
      <c r="J12" s="36"/>
      <c r="K12" s="34"/>
      <c r="L12" s="34"/>
      <c r="M12" s="35"/>
      <c r="N12" s="13">
        <v>0</v>
      </c>
      <c r="O12" s="13">
        <v>0</v>
      </c>
    </row>
    <row r="13" spans="2:15" ht="12.75">
      <c r="B13" s="36"/>
      <c r="C13" s="34"/>
      <c r="D13" s="35"/>
      <c r="E13" s="29"/>
      <c r="F13" s="36"/>
      <c r="G13" s="34"/>
      <c r="H13" s="35"/>
      <c r="I13" s="29"/>
      <c r="J13" s="36"/>
      <c r="K13" s="34"/>
      <c r="L13" s="34"/>
      <c r="M13" s="35"/>
      <c r="N13" s="13">
        <f>F7</f>
        <v>5</v>
      </c>
      <c r="O13" s="13">
        <v>0</v>
      </c>
    </row>
    <row r="14" spans="2:15" ht="12.75">
      <c r="B14" s="36"/>
      <c r="C14" s="34"/>
      <c r="D14" s="35"/>
      <c r="E14" s="29"/>
      <c r="F14" s="36"/>
      <c r="G14" s="34"/>
      <c r="H14" s="35"/>
      <c r="I14" s="29"/>
      <c r="J14" s="36"/>
      <c r="K14" s="34"/>
      <c r="L14" s="34"/>
      <c r="M14" s="35"/>
      <c r="N14" s="13">
        <v>0</v>
      </c>
      <c r="O14" s="13">
        <f>SQRT(H7*H7-F7*F7)</f>
        <v>7.483314773547883</v>
      </c>
    </row>
    <row r="15" spans="2:15" ht="12.75">
      <c r="B15" s="36"/>
      <c r="C15" s="34"/>
      <c r="D15" s="35"/>
      <c r="E15" s="29"/>
      <c r="F15" s="36"/>
      <c r="G15" s="34"/>
      <c r="H15" s="35"/>
      <c r="I15" s="29"/>
      <c r="J15" s="36"/>
      <c r="K15" s="34"/>
      <c r="L15" s="34"/>
      <c r="M15" s="35"/>
      <c r="N15" s="13">
        <v>0</v>
      </c>
      <c r="O15" s="13">
        <v>0</v>
      </c>
    </row>
    <row r="16" spans="2:13" ht="12.75">
      <c r="B16" s="36"/>
      <c r="C16" s="34"/>
      <c r="D16" s="35"/>
      <c r="E16" s="29"/>
      <c r="F16" s="36"/>
      <c r="G16" s="34"/>
      <c r="H16" s="35"/>
      <c r="I16" s="29"/>
      <c r="J16" s="36"/>
      <c r="K16" s="34"/>
      <c r="L16" s="34"/>
      <c r="M16" s="35"/>
    </row>
    <row r="17" spans="2:15" ht="12.75">
      <c r="B17" s="36"/>
      <c r="C17" s="34"/>
      <c r="D17" s="35"/>
      <c r="E17" s="29"/>
      <c r="F17" s="36"/>
      <c r="G17" s="34"/>
      <c r="H17" s="35"/>
      <c r="I17" s="29"/>
      <c r="J17" s="36"/>
      <c r="K17" s="34"/>
      <c r="L17" s="34"/>
      <c r="M17" s="35"/>
      <c r="N17" s="13">
        <v>0</v>
      </c>
      <c r="O17" s="13">
        <v>0</v>
      </c>
    </row>
    <row r="18" spans="2:15" ht="12.75">
      <c r="B18" s="36"/>
      <c r="C18" s="34"/>
      <c r="D18" s="35"/>
      <c r="E18" s="29"/>
      <c r="F18" s="36"/>
      <c r="G18" s="34"/>
      <c r="H18" s="35"/>
      <c r="I18" s="29"/>
      <c r="J18" s="36"/>
      <c r="K18" s="34"/>
      <c r="L18" s="34"/>
      <c r="M18" s="35"/>
      <c r="N18" s="13">
        <f>SQRT(L7*L7-K7*K7)</f>
        <v>7.416198487095663</v>
      </c>
      <c r="O18" s="13">
        <f>O17</f>
        <v>0</v>
      </c>
    </row>
    <row r="19" spans="2:15" ht="12.75">
      <c r="B19" s="36"/>
      <c r="C19" s="34"/>
      <c r="D19" s="35"/>
      <c r="E19" s="29"/>
      <c r="F19" s="36"/>
      <c r="G19" s="34"/>
      <c r="H19" s="35"/>
      <c r="I19" s="29"/>
      <c r="J19" s="36"/>
      <c r="K19" s="34"/>
      <c r="L19" s="34"/>
      <c r="M19" s="35"/>
      <c r="N19" s="13">
        <v>0</v>
      </c>
      <c r="O19" s="13">
        <f>K7</f>
        <v>3</v>
      </c>
    </row>
    <row r="20" spans="2:15" ht="12.75">
      <c r="B20" s="36"/>
      <c r="C20" s="34"/>
      <c r="D20" s="35"/>
      <c r="E20" s="29"/>
      <c r="F20" s="36"/>
      <c r="G20" s="34"/>
      <c r="H20" s="35"/>
      <c r="I20" s="29"/>
      <c r="J20" s="36"/>
      <c r="K20" s="34"/>
      <c r="L20" s="34"/>
      <c r="M20" s="35"/>
      <c r="N20" s="13">
        <v>0</v>
      </c>
      <c r="O20" s="13">
        <v>0</v>
      </c>
    </row>
    <row r="21" spans="2:13" ht="12.75">
      <c r="B21" s="38"/>
      <c r="C21" s="39"/>
      <c r="D21" s="40"/>
      <c r="E21" s="29"/>
      <c r="F21" s="38"/>
      <c r="G21" s="39"/>
      <c r="H21" s="40"/>
      <c r="I21" s="29"/>
      <c r="J21" s="38"/>
      <c r="K21" s="39"/>
      <c r="L21" s="39"/>
      <c r="M21" s="40"/>
    </row>
    <row r="22" spans="2:13" ht="12.75">
      <c r="B22" s="41"/>
      <c r="C22" s="41"/>
      <c r="D22" s="41"/>
      <c r="E22" s="29"/>
      <c r="F22" s="41"/>
      <c r="G22" s="41"/>
      <c r="H22" s="41"/>
      <c r="I22" s="29"/>
      <c r="J22" s="41"/>
      <c r="K22" s="41"/>
      <c r="L22" s="41"/>
      <c r="M22" s="41"/>
    </row>
    <row r="23" spans="2:16" s="42" customFormat="1" ht="12.75">
      <c r="B23" s="43"/>
      <c r="C23" s="43"/>
      <c r="D23" s="43"/>
      <c r="F23" s="43"/>
      <c r="G23" s="43"/>
      <c r="H23" s="43"/>
      <c r="J23" s="43"/>
      <c r="K23" s="43"/>
      <c r="L23" s="43"/>
      <c r="M23" s="43"/>
      <c r="N23" s="44"/>
      <c r="O23" s="44"/>
      <c r="P23" s="44"/>
    </row>
    <row r="24" spans="2:16" s="45" customFormat="1" ht="15.75">
      <c r="B24" s="7" t="s">
        <v>12</v>
      </c>
      <c r="N24" s="8"/>
      <c r="O24" s="8"/>
      <c r="P24" s="8"/>
    </row>
    <row r="25" spans="14:16" s="12" customFormat="1" ht="12.75">
      <c r="N25" s="13"/>
      <c r="O25" s="13"/>
      <c r="P25" s="13"/>
    </row>
    <row r="26" spans="2:16" s="12" customFormat="1" ht="15.75">
      <c r="B26" s="46" t="s">
        <v>1</v>
      </c>
      <c r="C26" s="47" t="s">
        <v>2</v>
      </c>
      <c r="D26" s="48" t="s">
        <v>3</v>
      </c>
      <c r="N26" s="13"/>
      <c r="O26" s="13"/>
      <c r="P26" s="13"/>
    </row>
    <row r="27" spans="2:16" s="12" customFormat="1" ht="15.75">
      <c r="B27" s="64">
        <v>10</v>
      </c>
      <c r="C27" s="65">
        <v>7</v>
      </c>
      <c r="D27" s="66">
        <v>6</v>
      </c>
      <c r="H27" s="49"/>
      <c r="I27" s="49"/>
      <c r="J27" s="49"/>
      <c r="K27" s="49"/>
      <c r="L27" s="49"/>
      <c r="N27" s="13"/>
      <c r="O27" s="13"/>
      <c r="P27" s="13"/>
    </row>
    <row r="28" spans="2:16" s="12" customFormat="1" ht="12.75">
      <c r="B28" s="18"/>
      <c r="C28" s="18"/>
      <c r="D28" s="18"/>
      <c r="H28" s="49"/>
      <c r="I28" s="49"/>
      <c r="J28" s="49"/>
      <c r="K28" s="49"/>
      <c r="L28" s="49"/>
      <c r="N28" s="13">
        <v>0</v>
      </c>
      <c r="O28" s="13">
        <v>0</v>
      </c>
      <c r="P28" s="13"/>
    </row>
    <row r="29" spans="2:16" s="12" customFormat="1" ht="15.75">
      <c r="B29" s="46" t="s">
        <v>4</v>
      </c>
      <c r="C29" s="47" t="s">
        <v>5</v>
      </c>
      <c r="D29" s="48" t="s">
        <v>6</v>
      </c>
      <c r="H29" s="49"/>
      <c r="I29" s="49"/>
      <c r="J29" s="49"/>
      <c r="K29" s="49"/>
      <c r="L29" s="49"/>
      <c r="N29" s="13">
        <f>B27</f>
        <v>10</v>
      </c>
      <c r="O29" s="13">
        <v>0</v>
      </c>
      <c r="P29" s="13"/>
    </row>
    <row r="30" spans="2:16" s="49" customFormat="1" ht="12.75">
      <c r="B30" s="50">
        <f>IF($B$38="",B27*B27,"")</f>
        <v>100</v>
      </c>
      <c r="C30" s="51">
        <f>IF($B$38="",C27*C27,"")</f>
        <v>49</v>
      </c>
      <c r="D30" s="52">
        <f>IF($B$38="",D27*D27,"")</f>
        <v>36</v>
      </c>
      <c r="N30" s="53">
        <f>(-D27*D27+C27*C27+B27*B27)/2/B27</f>
        <v>5.65</v>
      </c>
      <c r="O30" s="53">
        <f>SQRT(C27*C27-N30*N30)</f>
        <v>4.132493194186773</v>
      </c>
      <c r="P30" s="53"/>
    </row>
    <row r="31" spans="2:16" s="12" customFormat="1" ht="12.75">
      <c r="B31" s="18"/>
      <c r="C31" s="18"/>
      <c r="D31" s="18"/>
      <c r="H31" s="49"/>
      <c r="I31" s="49"/>
      <c r="J31" s="49"/>
      <c r="K31" s="49"/>
      <c r="L31" s="49"/>
      <c r="N31" s="13">
        <v>0</v>
      </c>
      <c r="O31" s="13">
        <v>0</v>
      </c>
      <c r="P31" s="13"/>
    </row>
    <row r="32" spans="2:16" s="12" customFormat="1" ht="12.75">
      <c r="B32" s="54" t="str">
        <f>IF(B30="","",IF(MAX(B30:D30)=B30,"AC² + BC² =",IF(MAX(B30:D30)=C30,"AB² + BC² =","AB² + AC² =")))</f>
        <v>AC² + BC² =</v>
      </c>
      <c r="C32" s="55">
        <f>IF(C30="","",IF(MAX(B30:D30)=B30,C30+D30,IF(MAX(B30:D30)=C30,B30+D30,B30+C30)))</f>
        <v>85</v>
      </c>
      <c r="D32" s="18"/>
      <c r="H32" s="49"/>
      <c r="I32" s="49"/>
      <c r="J32" s="49"/>
      <c r="K32" s="49"/>
      <c r="L32" s="49"/>
      <c r="N32" s="13"/>
      <c r="O32" s="13"/>
      <c r="P32" s="13"/>
    </row>
    <row r="33" spans="2:16" s="12" customFormat="1" ht="12.75">
      <c r="B33" s="54" t="str">
        <f>IF(B30="","",IF(MAX(B30:D30)=B30,"AB² =",IF(MAX(B30:D30)=C30,"AC² =","BC² =")))</f>
        <v>AB² =</v>
      </c>
      <c r="C33" s="55">
        <f>IF(C30="","",IF(MAX(B30:D30)=B30,B30,IF(MAX(B30:D30)=C30,C30,D30)))</f>
        <v>100</v>
      </c>
      <c r="D33" s="63"/>
      <c r="H33" s="49"/>
      <c r="I33" s="49"/>
      <c r="J33" s="49"/>
      <c r="K33" s="49"/>
      <c r="L33" s="49"/>
      <c r="N33" s="13"/>
      <c r="O33" s="13"/>
      <c r="P33" s="13"/>
    </row>
    <row r="34" spans="8:16" s="12" customFormat="1" ht="12.75">
      <c r="H34" s="49"/>
      <c r="I34" s="49"/>
      <c r="J34" s="49"/>
      <c r="K34" s="49"/>
      <c r="L34" s="49"/>
      <c r="N34" s="13"/>
      <c r="O34" s="13"/>
      <c r="P34" s="13"/>
    </row>
    <row r="35" spans="8:16" s="12" customFormat="1" ht="12.75">
      <c r="H35" s="49"/>
      <c r="I35" s="49"/>
      <c r="J35" s="49"/>
      <c r="K35" s="49"/>
      <c r="L35" s="49"/>
      <c r="N35" s="13"/>
      <c r="O35" s="13"/>
      <c r="P35" s="13"/>
    </row>
    <row r="36" spans="8:16" s="12" customFormat="1" ht="12.75">
      <c r="H36" s="49"/>
      <c r="I36" s="49"/>
      <c r="J36" s="49"/>
      <c r="K36" s="49"/>
      <c r="L36" s="49"/>
      <c r="N36" s="13"/>
      <c r="O36" s="13"/>
      <c r="P36" s="13"/>
    </row>
    <row r="37" spans="2:16" s="12" customFormat="1" ht="12.75">
      <c r="B37" s="12" t="s">
        <v>13</v>
      </c>
      <c r="H37" s="49"/>
      <c r="I37" s="49"/>
      <c r="J37" s="49"/>
      <c r="K37" s="49"/>
      <c r="L37" s="49"/>
      <c r="N37" s="13"/>
      <c r="O37" s="13"/>
      <c r="P37" s="13"/>
    </row>
    <row r="38" spans="2:16" s="12" customFormat="1" ht="12.75">
      <c r="B38" s="56">
        <f>IF(AND(B27&gt;0,C27&gt;0,D27&gt;0),IF(AND(B27&lt;ABS(C27+D27),B27&gt;ABS(C27-D27)),"","Un côté doit être strictement compris entre la somme et la différence des deux autres"),"Les longueurs des côtés doivent être des nombres strictement positifs")</f>
      </c>
      <c r="H38" s="49"/>
      <c r="I38" s="49"/>
      <c r="J38" s="49"/>
      <c r="K38" s="49"/>
      <c r="L38" s="49"/>
      <c r="N38" s="13"/>
      <c r="O38" s="13"/>
      <c r="P38" s="13"/>
    </row>
    <row r="39" spans="2:16" s="12" customFormat="1" ht="12.75">
      <c r="B39" s="57" t="str">
        <f>IF(C33="","",IF(C33=C32,"Le triangle est rectangle, conséquence de la réciproque du théorème de Pythagore","Le triangle n'est pas rectangle, conséquence du théorème de Pythagore"))</f>
        <v>Le triangle n'est pas rectangle, conséquence du théorème de Pythagore</v>
      </c>
      <c r="C39" s="57"/>
      <c r="D39" s="57"/>
      <c r="E39" s="57"/>
      <c r="N39" s="13"/>
      <c r="O39" s="13"/>
      <c r="P39" s="13"/>
    </row>
    <row r="40" spans="2:16" s="12" customFormat="1" ht="12.75">
      <c r="B40" s="58" t="str">
        <f>IF(B38&lt;&gt;"","",IF(AND(B27=C27,C27=D27),"Le triangle est équilatéral",IF(OR(B27=C27,C27=D27,B27=D27),"Le triangle est isocèle","Le triangle n'est pas isocèle")))</f>
        <v>Le triangle n'est pas isocèle</v>
      </c>
      <c r="C40" s="57"/>
      <c r="D40" s="57"/>
      <c r="E40" s="57"/>
      <c r="N40" s="13"/>
      <c r="O40" s="13"/>
      <c r="P40" s="13"/>
    </row>
    <row r="41" spans="14:16" s="12" customFormat="1" ht="12.75">
      <c r="N41" s="13"/>
      <c r="O41" s="13"/>
      <c r="P41" s="13"/>
    </row>
    <row r="42" spans="14:16" s="12" customFormat="1" ht="12.75">
      <c r="N42" s="13"/>
      <c r="O42" s="13"/>
      <c r="P42" s="13"/>
    </row>
    <row r="43" spans="14:16" s="29" customFormat="1" ht="12.75">
      <c r="N43" s="13"/>
      <c r="O43" s="13"/>
      <c r="P43" s="13"/>
    </row>
    <row r="44" spans="14:16" s="29" customFormat="1" ht="12.75">
      <c r="N44" s="13"/>
      <c r="O44" s="13"/>
      <c r="P44" s="13"/>
    </row>
    <row r="45" spans="2:13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2:13" ht="12.7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2:13" ht="12.7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2:13" ht="12.7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2:13" ht="12.7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ht="12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ht="12.7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12.7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12.7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2:13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2:13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2:13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2:13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2:13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2:13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2:13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2:13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2:13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2:13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2:13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2:13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2:13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</sheetData>
  <sheetProtection password="C436" sheet="1" objects="1"/>
  <mergeCells count="2">
    <mergeCell ref="L6:M6"/>
    <mergeCell ref="L7:M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&amp;L&amp;F&amp;R&amp;A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Pythagore</dc:title>
  <dc:subject/>
  <dc:creator>Mentrard</dc:creator>
  <cp:keywords/>
  <dc:description/>
  <cp:lastModifiedBy>MENTRARD</cp:lastModifiedBy>
  <cp:lastPrinted>1999-01-30T14:45:13Z</cp:lastPrinted>
  <dcterms:created xsi:type="dcterms:W3CDTF">1998-03-21T02:55:34Z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